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Korisnik\Desktop\POLUGODIŠNJI IZVJEŠTAJ O IZVRŠENJU FIN.PLANA JANJINA 01.01.-30.06.2024\"/>
    </mc:Choice>
  </mc:AlternateContent>
  <xr:revisionPtr revIDLastSave="0" documentId="13_ncr:1_{BD958BD0-28F9-43FC-AF06-8381323F2B6E}" xr6:coauthVersionLast="37" xr6:coauthVersionMax="46" xr10:uidLastSave="{00000000-0000-0000-0000-000000000000}"/>
  <bookViews>
    <workbookView xWindow="-120" yWindow="-120" windowWidth="29040" windowHeight="15840" firstSheet="3" activeTab="6" xr2:uid="{00000000-000D-0000-FFFF-FFFF00000000}"/>
  </bookViews>
  <sheets>
    <sheet name="SAŽETAK" sheetId="10" r:id="rId1"/>
    <sheet name=" Račun prihoda i rashoda" sheetId="3" r:id="rId2"/>
    <sheet name="Prihodi i rashodi po izvorima" sheetId="8" r:id="rId3"/>
    <sheet name="Rashodi prema funkcijskoj kl" sheetId="5" r:id="rId4"/>
    <sheet name="Račun financiranja" sheetId="6" r:id="rId5"/>
    <sheet name="Račun financiranja po izvorima" sheetId="9" r:id="rId6"/>
    <sheet name="POSEBNI DIO" sheetId="7" r:id="rId7"/>
    <sheet name="List2" sheetId="2" r:id="rId8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7" l="1"/>
  <c r="F15" i="7"/>
  <c r="G15" i="7"/>
  <c r="H15" i="7"/>
  <c r="I16" i="7"/>
  <c r="J16" i="7"/>
  <c r="E17" i="7"/>
  <c r="F17" i="7"/>
  <c r="G17" i="7"/>
  <c r="I18" i="7"/>
  <c r="J18" i="7"/>
  <c r="E19" i="7"/>
  <c r="F19" i="7"/>
  <c r="G19" i="7"/>
  <c r="H19" i="7"/>
  <c r="I20" i="7"/>
  <c r="J20" i="7"/>
  <c r="E22" i="7"/>
  <c r="F22" i="7"/>
  <c r="F21" i="7" s="1"/>
  <c r="G22" i="7"/>
  <c r="G21" i="7" s="1"/>
  <c r="H22" i="7"/>
  <c r="H21" i="7" s="1"/>
  <c r="I23" i="7"/>
  <c r="J23" i="7"/>
  <c r="E27" i="7"/>
  <c r="F27" i="7"/>
  <c r="G27" i="7"/>
  <c r="H27" i="7"/>
  <c r="I28" i="7"/>
  <c r="J28" i="7"/>
  <c r="E29" i="7"/>
  <c r="F29" i="7"/>
  <c r="G29" i="7"/>
  <c r="H29" i="7"/>
  <c r="I30" i="7"/>
  <c r="J30" i="7"/>
  <c r="E31" i="7"/>
  <c r="F31" i="7"/>
  <c r="G31" i="7"/>
  <c r="H31" i="7"/>
  <c r="I32" i="7"/>
  <c r="J32" i="7"/>
  <c r="E34" i="7"/>
  <c r="E33" i="7" s="1"/>
  <c r="F34" i="7"/>
  <c r="F33" i="7" s="1"/>
  <c r="G34" i="7"/>
  <c r="G33" i="7" s="1"/>
  <c r="H34" i="7"/>
  <c r="I35" i="7"/>
  <c r="J35" i="7"/>
  <c r="E41" i="7"/>
  <c r="G41" i="7"/>
  <c r="H41" i="7"/>
  <c r="I42" i="7"/>
  <c r="J42" i="7"/>
  <c r="I43" i="7"/>
  <c r="J43" i="7"/>
  <c r="I44" i="7"/>
  <c r="J44" i="7"/>
  <c r="I45" i="7"/>
  <c r="J45" i="7"/>
  <c r="E46" i="7"/>
  <c r="G46" i="7"/>
  <c r="H46" i="7"/>
  <c r="I47" i="7"/>
  <c r="J47" i="7"/>
  <c r="I48" i="7"/>
  <c r="J48" i="7"/>
  <c r="I49" i="7"/>
  <c r="J49" i="7"/>
  <c r="I50" i="7"/>
  <c r="J50" i="7"/>
  <c r="I51" i="7"/>
  <c r="J51" i="7"/>
  <c r="I52" i="7"/>
  <c r="J52" i="7"/>
  <c r="E53" i="7"/>
  <c r="G53" i="7"/>
  <c r="H53" i="7"/>
  <c r="I54" i="7"/>
  <c r="J54" i="7"/>
  <c r="I55" i="7"/>
  <c r="J55" i="7"/>
  <c r="I56" i="7"/>
  <c r="J56" i="7"/>
  <c r="I57" i="7"/>
  <c r="J57" i="7"/>
  <c r="I58" i="7"/>
  <c r="J58" i="7"/>
  <c r="I59" i="7"/>
  <c r="J59" i="7"/>
  <c r="I60" i="7"/>
  <c r="J60" i="7"/>
  <c r="I61" i="7"/>
  <c r="J61" i="7"/>
  <c r="I62" i="7"/>
  <c r="J62" i="7"/>
  <c r="E63" i="7"/>
  <c r="F63" i="7"/>
  <c r="G63" i="7"/>
  <c r="H63" i="7"/>
  <c r="I64" i="7"/>
  <c r="J64" i="7"/>
  <c r="I65" i="7"/>
  <c r="J65" i="7"/>
  <c r="I66" i="7"/>
  <c r="J66" i="7"/>
  <c r="I67" i="7"/>
  <c r="J67" i="7"/>
  <c r="I68" i="7"/>
  <c r="J68" i="7"/>
  <c r="E70" i="7"/>
  <c r="E69" i="7" s="1"/>
  <c r="F70" i="7"/>
  <c r="F69" i="7" s="1"/>
  <c r="G70" i="7"/>
  <c r="H70" i="7"/>
  <c r="H69" i="7" s="1"/>
  <c r="I71" i="7"/>
  <c r="J71" i="7"/>
  <c r="I72" i="7"/>
  <c r="J72" i="7"/>
  <c r="E76" i="7"/>
  <c r="G76" i="7"/>
  <c r="H76" i="7"/>
  <c r="I77" i="7"/>
  <c r="J77" i="7"/>
  <c r="I78" i="7"/>
  <c r="J78" i="7"/>
  <c r="I79" i="7"/>
  <c r="J79" i="7"/>
  <c r="I80" i="7"/>
  <c r="J80" i="7"/>
  <c r="E81" i="7"/>
  <c r="G81" i="7"/>
  <c r="I82" i="7"/>
  <c r="J82" i="7"/>
  <c r="I83" i="7"/>
  <c r="J83" i="7"/>
  <c r="I84" i="7"/>
  <c r="J84" i="7"/>
  <c r="I85" i="7"/>
  <c r="J85" i="7"/>
  <c r="I86" i="7"/>
  <c r="J86" i="7"/>
  <c r="I87" i="7"/>
  <c r="J87" i="7"/>
  <c r="E88" i="7"/>
  <c r="G88" i="7"/>
  <c r="H88" i="7"/>
  <c r="I89" i="7"/>
  <c r="J89" i="7"/>
  <c r="I90" i="7"/>
  <c r="J90" i="7"/>
  <c r="I91" i="7"/>
  <c r="J91" i="7"/>
  <c r="I92" i="7"/>
  <c r="J92" i="7"/>
  <c r="I93" i="7"/>
  <c r="J93" i="7"/>
  <c r="I94" i="7"/>
  <c r="J94" i="7"/>
  <c r="I95" i="7"/>
  <c r="J95" i="7"/>
  <c r="I96" i="7"/>
  <c r="J96" i="7"/>
  <c r="I97" i="7"/>
  <c r="J97" i="7"/>
  <c r="E98" i="7"/>
  <c r="G98" i="7"/>
  <c r="H98" i="7"/>
  <c r="I99" i="7"/>
  <c r="J99" i="7"/>
  <c r="I100" i="7"/>
  <c r="J100" i="7"/>
  <c r="I101" i="7"/>
  <c r="J101" i="7"/>
  <c r="I102" i="7"/>
  <c r="J102" i="7"/>
  <c r="I103" i="7"/>
  <c r="J103" i="7"/>
  <c r="E105" i="7"/>
  <c r="E104" i="7" s="1"/>
  <c r="F105" i="7"/>
  <c r="F104" i="7" s="1"/>
  <c r="G105" i="7"/>
  <c r="G104" i="7" s="1"/>
  <c r="H105" i="7"/>
  <c r="I106" i="7"/>
  <c r="J106" i="7"/>
  <c r="I107" i="7"/>
  <c r="J107" i="7"/>
  <c r="E111" i="7"/>
  <c r="G111" i="7"/>
  <c r="I112" i="7"/>
  <c r="J112" i="7"/>
  <c r="I113" i="7"/>
  <c r="J113" i="7"/>
  <c r="I114" i="7"/>
  <c r="J114" i="7"/>
  <c r="E116" i="7"/>
  <c r="G116" i="7"/>
  <c r="H116" i="7"/>
  <c r="I117" i="7"/>
  <c r="J117" i="7"/>
  <c r="E118" i="7"/>
  <c r="G118" i="7"/>
  <c r="H118" i="7"/>
  <c r="I119" i="7"/>
  <c r="J119" i="7"/>
  <c r="E121" i="7"/>
  <c r="G121" i="7"/>
  <c r="H121" i="7"/>
  <c r="I122" i="7"/>
  <c r="J122" i="7"/>
  <c r="I123" i="7"/>
  <c r="J123" i="7"/>
  <c r="I124" i="7"/>
  <c r="J124" i="7"/>
  <c r="E125" i="7"/>
  <c r="F125" i="7"/>
  <c r="G125" i="7"/>
  <c r="H125" i="7"/>
  <c r="I126" i="7"/>
  <c r="J126" i="7"/>
  <c r="I127" i="7"/>
  <c r="J127" i="7"/>
  <c r="E128" i="7"/>
  <c r="F128" i="7"/>
  <c r="G128" i="7"/>
  <c r="H128" i="7"/>
  <c r="I129" i="7"/>
  <c r="J129" i="7"/>
  <c r="E130" i="7"/>
  <c r="F130" i="7"/>
  <c r="G130" i="7"/>
  <c r="H130" i="7"/>
  <c r="I132" i="7"/>
  <c r="J132" i="7"/>
  <c r="E134" i="7"/>
  <c r="E133" i="7" s="1"/>
  <c r="F134" i="7"/>
  <c r="F133" i="7" s="1"/>
  <c r="G134" i="7"/>
  <c r="G133" i="7" s="1"/>
  <c r="H134" i="7"/>
  <c r="H133" i="7" s="1"/>
  <c r="I135" i="7"/>
  <c r="J135" i="7"/>
  <c r="E139" i="7"/>
  <c r="F139" i="7"/>
  <c r="G139" i="7"/>
  <c r="H139" i="7"/>
  <c r="I140" i="7"/>
  <c r="J140" i="7"/>
  <c r="E141" i="7"/>
  <c r="F141" i="7"/>
  <c r="G141" i="7"/>
  <c r="H141" i="7"/>
  <c r="I142" i="7"/>
  <c r="J142" i="7"/>
  <c r="E146" i="7"/>
  <c r="F146" i="7"/>
  <c r="G146" i="7"/>
  <c r="H146" i="7"/>
  <c r="I147" i="7"/>
  <c r="J147" i="7"/>
  <c r="I148" i="7"/>
  <c r="J148" i="7"/>
  <c r="I149" i="7"/>
  <c r="J149" i="7"/>
  <c r="E150" i="7"/>
  <c r="F150" i="7"/>
  <c r="G150" i="7"/>
  <c r="H150" i="7"/>
  <c r="I151" i="7"/>
  <c r="J151" i="7"/>
  <c r="I152" i="7"/>
  <c r="J152" i="7"/>
  <c r="E153" i="7"/>
  <c r="I153" i="7" s="1"/>
  <c r="F153" i="7"/>
  <c r="G153" i="7"/>
  <c r="H153" i="7"/>
  <c r="I154" i="7"/>
  <c r="J154" i="7"/>
  <c r="E157" i="7"/>
  <c r="F157" i="7"/>
  <c r="G157" i="7"/>
  <c r="H157" i="7"/>
  <c r="I158" i="7"/>
  <c r="J158" i="7"/>
  <c r="E159" i="7"/>
  <c r="F159" i="7"/>
  <c r="G159" i="7"/>
  <c r="H159" i="7"/>
  <c r="I160" i="7"/>
  <c r="J160" i="7"/>
  <c r="E165" i="7"/>
  <c r="E164" i="7" s="1"/>
  <c r="F164" i="7"/>
  <c r="F162" i="7" s="1"/>
  <c r="F161" i="7" s="1"/>
  <c r="G165" i="7"/>
  <c r="G164" i="7" s="1"/>
  <c r="G163" i="7" s="1"/>
  <c r="H165" i="7"/>
  <c r="H164" i="7" s="1"/>
  <c r="H163" i="7" s="1"/>
  <c r="H162" i="7" s="1"/>
  <c r="H161" i="7" s="1"/>
  <c r="I166" i="7"/>
  <c r="J166" i="7"/>
  <c r="E171" i="7"/>
  <c r="E170" i="7" s="1"/>
  <c r="E169" i="7" s="1"/>
  <c r="E168" i="7" s="1"/>
  <c r="E167" i="7" s="1"/>
  <c r="F169" i="7"/>
  <c r="F168" i="7" s="1"/>
  <c r="F167" i="7" s="1"/>
  <c r="G171" i="7"/>
  <c r="G170" i="7" s="1"/>
  <c r="G169" i="7" s="1"/>
  <c r="G168" i="7" s="1"/>
  <c r="G167" i="7" s="1"/>
  <c r="H171" i="7"/>
  <c r="I172" i="7"/>
  <c r="J172" i="7"/>
  <c r="F176" i="7"/>
  <c r="F175" i="7" s="1"/>
  <c r="F174" i="7" s="1"/>
  <c r="G177" i="7"/>
  <c r="G176" i="7" s="1"/>
  <c r="G175" i="7" s="1"/>
  <c r="G174" i="7" s="1"/>
  <c r="H176" i="7"/>
  <c r="E178" i="7"/>
  <c r="J178" i="7"/>
  <c r="I179" i="7"/>
  <c r="J179" i="7"/>
  <c r="E184" i="7"/>
  <c r="F184" i="7"/>
  <c r="G184" i="7"/>
  <c r="H184" i="7"/>
  <c r="I185" i="7"/>
  <c r="J185" i="7"/>
  <c r="I186" i="7"/>
  <c r="J186" i="7"/>
  <c r="E187" i="7"/>
  <c r="F187" i="7"/>
  <c r="G187" i="7"/>
  <c r="H187" i="7"/>
  <c r="I188" i="7"/>
  <c r="J188" i="7"/>
  <c r="E191" i="7"/>
  <c r="E190" i="7" s="1"/>
  <c r="E189" i="7" s="1"/>
  <c r="F190" i="7"/>
  <c r="F189" i="7" s="1"/>
  <c r="G191" i="7"/>
  <c r="G190" i="7" s="1"/>
  <c r="H191" i="7"/>
  <c r="H190" i="7" s="1"/>
  <c r="I192" i="7"/>
  <c r="J192" i="7"/>
  <c r="I195" i="7"/>
  <c r="J195" i="7"/>
  <c r="I196" i="7"/>
  <c r="J196" i="7"/>
  <c r="E201" i="7"/>
  <c r="E200" i="7" s="1"/>
  <c r="E199" i="7" s="1"/>
  <c r="F199" i="7"/>
  <c r="G201" i="7"/>
  <c r="G200" i="7" s="1"/>
  <c r="G199" i="7" s="1"/>
  <c r="H200" i="7"/>
  <c r="I202" i="7"/>
  <c r="J202" i="7"/>
  <c r="F204" i="7"/>
  <c r="F203" i="7" s="1"/>
  <c r="E205" i="7"/>
  <c r="E204" i="7" s="1"/>
  <c r="E203" i="7" s="1"/>
  <c r="G205" i="7"/>
  <c r="G204" i="7" s="1"/>
  <c r="G203" i="7" s="1"/>
  <c r="H205" i="7"/>
  <c r="I206" i="7"/>
  <c r="J206" i="7"/>
  <c r="H210" i="7"/>
  <c r="E211" i="7"/>
  <c r="F211" i="7"/>
  <c r="G211" i="7"/>
  <c r="J211" i="7" s="1"/>
  <c r="G210" i="7" s="1"/>
  <c r="G209" i="7" s="1"/>
  <c r="H211" i="7"/>
  <c r="I212" i="7"/>
  <c r="J212" i="7"/>
  <c r="E215" i="7"/>
  <c r="E214" i="7" s="1"/>
  <c r="E213" i="7" s="1"/>
  <c r="F215" i="7"/>
  <c r="F214" i="7" s="1"/>
  <c r="F213" i="7" s="1"/>
  <c r="G215" i="7"/>
  <c r="G214" i="7" s="1"/>
  <c r="G213" i="7" s="1"/>
  <c r="H215" i="7"/>
  <c r="I216" i="7"/>
  <c r="J216" i="7"/>
  <c r="E221" i="7"/>
  <c r="G221" i="7"/>
  <c r="I222" i="7"/>
  <c r="J222" i="7"/>
  <c r="E223" i="7"/>
  <c r="E220" i="7" s="1"/>
  <c r="E219" i="7" s="1"/>
  <c r="E218" i="7" s="1"/>
  <c r="F223" i="7"/>
  <c r="G223" i="7"/>
  <c r="H223" i="7"/>
  <c r="I224" i="7"/>
  <c r="J224" i="7"/>
  <c r="E229" i="7"/>
  <c r="F229" i="7"/>
  <c r="G229" i="7"/>
  <c r="H229" i="7"/>
  <c r="I230" i="7"/>
  <c r="J230" i="7"/>
  <c r="E231" i="7"/>
  <c r="G231" i="7"/>
  <c r="H231" i="7"/>
  <c r="I232" i="7"/>
  <c r="J232" i="7"/>
  <c r="I233" i="7"/>
  <c r="J233" i="7"/>
  <c r="E234" i="7"/>
  <c r="G234" i="7"/>
  <c r="I235" i="7"/>
  <c r="J235" i="7"/>
  <c r="E239" i="7"/>
  <c r="E238" i="7" s="1"/>
  <c r="E237" i="7" s="1"/>
  <c r="F239" i="7"/>
  <c r="F238" i="7" s="1"/>
  <c r="F237" i="7" s="1"/>
  <c r="G239" i="7"/>
  <c r="G238" i="7" s="1"/>
  <c r="G237" i="7" s="1"/>
  <c r="H239" i="7"/>
  <c r="H238" i="7" s="1"/>
  <c r="H237" i="7" s="1"/>
  <c r="I240" i="7"/>
  <c r="J240" i="7"/>
  <c r="E244" i="7"/>
  <c r="F244" i="7"/>
  <c r="G244" i="7"/>
  <c r="H244" i="7"/>
  <c r="I245" i="7"/>
  <c r="J245" i="7"/>
  <c r="E246" i="7"/>
  <c r="F246" i="7"/>
  <c r="G246" i="7"/>
  <c r="H246" i="7"/>
  <c r="I247" i="7"/>
  <c r="J247" i="7"/>
  <c r="I248" i="7"/>
  <c r="J248" i="7"/>
  <c r="E249" i="7"/>
  <c r="G249" i="7"/>
  <c r="H249" i="7"/>
  <c r="I250" i="7"/>
  <c r="J250" i="7"/>
  <c r="E253" i="7"/>
  <c r="E252" i="7" s="1"/>
  <c r="E251" i="7" s="1"/>
  <c r="F253" i="7"/>
  <c r="F252" i="7" s="1"/>
  <c r="F251" i="7" s="1"/>
  <c r="G253" i="7"/>
  <c r="H253" i="7"/>
  <c r="H252" i="7" s="1"/>
  <c r="I254" i="7"/>
  <c r="J254" i="7"/>
  <c r="E259" i="7"/>
  <c r="F259" i="7"/>
  <c r="G259" i="7"/>
  <c r="H259" i="7"/>
  <c r="I260" i="7"/>
  <c r="J260" i="7"/>
  <c r="E261" i="7"/>
  <c r="F261" i="7"/>
  <c r="G261" i="7"/>
  <c r="H261" i="7"/>
  <c r="I262" i="7"/>
  <c r="J262" i="7"/>
  <c r="I263" i="7"/>
  <c r="J263" i="7"/>
  <c r="E264" i="7"/>
  <c r="F264" i="7"/>
  <c r="G264" i="7"/>
  <c r="H264" i="7"/>
  <c r="I265" i="7"/>
  <c r="J265" i="7"/>
  <c r="E267" i="7"/>
  <c r="E266" i="7" s="1"/>
  <c r="F267" i="7"/>
  <c r="F266" i="7" s="1"/>
  <c r="G267" i="7"/>
  <c r="G266" i="7" s="1"/>
  <c r="H267" i="7"/>
  <c r="H266" i="7" s="1"/>
  <c r="I268" i="7"/>
  <c r="J268" i="7"/>
  <c r="E269" i="7"/>
  <c r="F269" i="7"/>
  <c r="G269" i="7"/>
  <c r="H269" i="7"/>
  <c r="E272" i="7"/>
  <c r="F272" i="7"/>
  <c r="G272" i="7"/>
  <c r="H272" i="7"/>
  <c r="I273" i="7"/>
  <c r="J273" i="7"/>
  <c r="E274" i="7"/>
  <c r="F274" i="7"/>
  <c r="G274" i="7"/>
  <c r="H274" i="7"/>
  <c r="I275" i="7"/>
  <c r="J275" i="7"/>
  <c r="I276" i="7"/>
  <c r="J276" i="7"/>
  <c r="E277" i="7"/>
  <c r="F277" i="7"/>
  <c r="G277" i="7"/>
  <c r="H277" i="7"/>
  <c r="J277" i="7" s="1"/>
  <c r="I278" i="7"/>
  <c r="J278" i="7"/>
  <c r="E280" i="7"/>
  <c r="E279" i="7" s="1"/>
  <c r="F280" i="7"/>
  <c r="F279" i="7" s="1"/>
  <c r="G280" i="7"/>
  <c r="G279" i="7" s="1"/>
  <c r="H280" i="7"/>
  <c r="H279" i="7" s="1"/>
  <c r="I281" i="7"/>
  <c r="J281" i="7"/>
  <c r="E286" i="7"/>
  <c r="E285" i="7" s="1"/>
  <c r="E284" i="7" s="1"/>
  <c r="E283" i="7" s="1"/>
  <c r="E282" i="7" s="1"/>
  <c r="F285" i="7"/>
  <c r="F284" i="7" s="1"/>
  <c r="F283" i="7" s="1"/>
  <c r="F282" i="7" s="1"/>
  <c r="G286" i="7"/>
  <c r="G285" i="7" s="1"/>
  <c r="G284" i="7" s="1"/>
  <c r="G283" i="7" s="1"/>
  <c r="G282" i="7" s="1"/>
  <c r="H286" i="7"/>
  <c r="H285" i="7" s="1"/>
  <c r="I287" i="7"/>
  <c r="J287" i="7"/>
  <c r="E292" i="7"/>
  <c r="E291" i="7" s="1"/>
  <c r="E290" i="7" s="1"/>
  <c r="E289" i="7" s="1"/>
  <c r="E288" i="7" s="1"/>
  <c r="F291" i="7"/>
  <c r="F290" i="7" s="1"/>
  <c r="F289" i="7" s="1"/>
  <c r="F288" i="7" s="1"/>
  <c r="G292" i="7"/>
  <c r="G291" i="7" s="1"/>
  <c r="G290" i="7" s="1"/>
  <c r="G289" i="7" s="1"/>
  <c r="G288" i="7" s="1"/>
  <c r="H292" i="7"/>
  <c r="H291" i="7" s="1"/>
  <c r="I293" i="7"/>
  <c r="J293" i="7"/>
  <c r="E298" i="7"/>
  <c r="F298" i="7"/>
  <c r="G298" i="7"/>
  <c r="H298" i="7"/>
  <c r="I299" i="7"/>
  <c r="J299" i="7"/>
  <c r="E300" i="7"/>
  <c r="F300" i="7"/>
  <c r="G300" i="7"/>
  <c r="H300" i="7"/>
  <c r="I301" i="7"/>
  <c r="J301" i="7"/>
  <c r="E305" i="7"/>
  <c r="E304" i="7" s="1"/>
  <c r="E303" i="7" s="1"/>
  <c r="E302" i="7" s="1"/>
  <c r="F305" i="7"/>
  <c r="F304" i="7" s="1"/>
  <c r="F303" i="7" s="1"/>
  <c r="F302" i="7" s="1"/>
  <c r="G305" i="7"/>
  <c r="G304" i="7" s="1"/>
  <c r="G303" i="7" s="1"/>
  <c r="G302" i="7" s="1"/>
  <c r="H305" i="7"/>
  <c r="H304" i="7" s="1"/>
  <c r="I306" i="7"/>
  <c r="J306" i="7"/>
  <c r="E310" i="7"/>
  <c r="F310" i="7"/>
  <c r="G310" i="7"/>
  <c r="H310" i="7"/>
  <c r="I311" i="7"/>
  <c r="J311" i="7"/>
  <c r="E312" i="7"/>
  <c r="F312" i="7"/>
  <c r="G312" i="7"/>
  <c r="H312" i="7"/>
  <c r="I313" i="7"/>
  <c r="J313" i="7"/>
  <c r="E314" i="7"/>
  <c r="F314" i="7"/>
  <c r="G314" i="7"/>
  <c r="H314" i="7"/>
  <c r="I315" i="7"/>
  <c r="J315" i="7"/>
  <c r="E317" i="7"/>
  <c r="F317" i="7"/>
  <c r="G317" i="7"/>
  <c r="H317" i="7"/>
  <c r="I318" i="7"/>
  <c r="J318" i="7"/>
  <c r="I319" i="7"/>
  <c r="J319" i="7"/>
  <c r="E320" i="7"/>
  <c r="F320" i="7"/>
  <c r="G320" i="7"/>
  <c r="H320" i="7"/>
  <c r="I320" i="7" s="1"/>
  <c r="I321" i="7"/>
  <c r="J321" i="7"/>
  <c r="E326" i="7"/>
  <c r="E325" i="7" s="1"/>
  <c r="E324" i="7" s="1"/>
  <c r="E323" i="7" s="1"/>
  <c r="F326" i="7"/>
  <c r="F325" i="7" s="1"/>
  <c r="F324" i="7" s="1"/>
  <c r="F323" i="7" s="1"/>
  <c r="G326" i="7"/>
  <c r="G325" i="7" s="1"/>
  <c r="G324" i="7" s="1"/>
  <c r="G323" i="7" s="1"/>
  <c r="H326" i="7"/>
  <c r="H325" i="7" s="1"/>
  <c r="I327" i="7"/>
  <c r="J327" i="7"/>
  <c r="E331" i="7"/>
  <c r="E330" i="7" s="1"/>
  <c r="E329" i="7" s="1"/>
  <c r="E328" i="7" s="1"/>
  <c r="F331" i="7"/>
  <c r="F330" i="7" s="1"/>
  <c r="F329" i="7" s="1"/>
  <c r="F328" i="7" s="1"/>
  <c r="G331" i="7"/>
  <c r="G330" i="7" s="1"/>
  <c r="G329" i="7" s="1"/>
  <c r="G328" i="7" s="1"/>
  <c r="H331" i="7"/>
  <c r="H330" i="7" s="1"/>
  <c r="I332" i="7"/>
  <c r="J332" i="7"/>
  <c r="J121" i="7" l="1"/>
  <c r="I34" i="7"/>
  <c r="I88" i="7"/>
  <c r="J41" i="7"/>
  <c r="J312" i="7"/>
  <c r="H138" i="7"/>
  <c r="H137" i="7" s="1"/>
  <c r="J81" i="7"/>
  <c r="J272" i="7"/>
  <c r="I187" i="7"/>
  <c r="I105" i="7"/>
  <c r="J125" i="7"/>
  <c r="F120" i="7"/>
  <c r="I41" i="7"/>
  <c r="I121" i="7"/>
  <c r="J111" i="7"/>
  <c r="I81" i="7"/>
  <c r="E316" i="7"/>
  <c r="J274" i="7"/>
  <c r="I259" i="7"/>
  <c r="I280" i="7"/>
  <c r="F271" i="7"/>
  <c r="J234" i="7"/>
  <c r="J153" i="7"/>
  <c r="J141" i="7"/>
  <c r="I63" i="7"/>
  <c r="I31" i="7"/>
  <c r="I17" i="7"/>
  <c r="J70" i="7"/>
  <c r="J53" i="7"/>
  <c r="G322" i="7"/>
  <c r="J320" i="7"/>
  <c r="E297" i="7"/>
  <c r="E296" i="7" s="1"/>
  <c r="E295" i="7" s="1"/>
  <c r="J269" i="7"/>
  <c r="I267" i="7"/>
  <c r="I139" i="7"/>
  <c r="J27" i="7"/>
  <c r="I264" i="7"/>
  <c r="I130" i="7"/>
  <c r="I76" i="7"/>
  <c r="I314" i="7"/>
  <c r="I277" i="7"/>
  <c r="I205" i="7"/>
  <c r="J187" i="7"/>
  <c r="J46" i="7"/>
  <c r="J331" i="7"/>
  <c r="J298" i="7"/>
  <c r="J280" i="7"/>
  <c r="I249" i="7"/>
  <c r="I70" i="7"/>
  <c r="I46" i="7"/>
  <c r="H309" i="7"/>
  <c r="J292" i="7"/>
  <c r="J259" i="7"/>
  <c r="J191" i="7"/>
  <c r="H183" i="7"/>
  <c r="H182" i="7" s="1"/>
  <c r="I150" i="7"/>
  <c r="J133" i="7"/>
  <c r="I118" i="7"/>
  <c r="J116" i="7"/>
  <c r="I53" i="7"/>
  <c r="I29" i="7"/>
  <c r="I19" i="7"/>
  <c r="G138" i="7"/>
  <c r="G137" i="7" s="1"/>
  <c r="G108" i="7" s="1"/>
  <c r="F316" i="7"/>
  <c r="I292" i="7"/>
  <c r="I269" i="7"/>
  <c r="I246" i="7"/>
  <c r="J223" i="7"/>
  <c r="I221" i="7"/>
  <c r="I215" i="7"/>
  <c r="I191" i="7"/>
  <c r="I141" i="7"/>
  <c r="E138" i="7"/>
  <c r="E137" i="7" s="1"/>
  <c r="E108" i="7" s="1"/>
  <c r="I125" i="7"/>
  <c r="I116" i="7"/>
  <c r="I98" i="7"/>
  <c r="J29" i="7"/>
  <c r="J17" i="7"/>
  <c r="I171" i="7"/>
  <c r="I159" i="7"/>
  <c r="J253" i="7"/>
  <c r="J246" i="7"/>
  <c r="I234" i="7"/>
  <c r="E14" i="7"/>
  <c r="J165" i="7"/>
  <c r="J164" i="7"/>
  <c r="G156" i="7"/>
  <c r="G155" i="7" s="1"/>
  <c r="J130" i="7"/>
  <c r="J98" i="7"/>
  <c r="I22" i="7"/>
  <c r="J19" i="7"/>
  <c r="G297" i="7"/>
  <c r="G296" i="7" s="1"/>
  <c r="G295" i="7" s="1"/>
  <c r="G252" i="7"/>
  <c r="G251" i="7" s="1"/>
  <c r="H316" i="7"/>
  <c r="I316" i="7" s="1"/>
  <c r="G309" i="7"/>
  <c r="J305" i="7"/>
  <c r="F297" i="7"/>
  <c r="F296" i="7" s="1"/>
  <c r="F295" i="7" s="1"/>
  <c r="I279" i="7"/>
  <c r="G271" i="7"/>
  <c r="G270" i="7" s="1"/>
  <c r="H258" i="7"/>
  <c r="I253" i="7"/>
  <c r="G183" i="7"/>
  <c r="G182" i="7" s="1"/>
  <c r="G181" i="7" s="1"/>
  <c r="G180" i="7" s="1"/>
  <c r="I165" i="7"/>
  <c r="F156" i="7"/>
  <c r="F155" i="7" s="1"/>
  <c r="H145" i="7"/>
  <c r="H144" i="7" s="1"/>
  <c r="I133" i="7"/>
  <c r="I111" i="7"/>
  <c r="J105" i="7"/>
  <c r="J76" i="7"/>
  <c r="J63" i="7"/>
  <c r="H40" i="7"/>
  <c r="H39" i="7" s="1"/>
  <c r="J34" i="7"/>
  <c r="J31" i="7"/>
  <c r="E21" i="7"/>
  <c r="I21" i="7" s="1"/>
  <c r="G14" i="7"/>
  <c r="G13" i="7" s="1"/>
  <c r="G12" i="7" s="1"/>
  <c r="F219" i="7"/>
  <c r="H156" i="7"/>
  <c r="F309" i="7"/>
  <c r="I305" i="7"/>
  <c r="F270" i="7"/>
  <c r="J264" i="7"/>
  <c r="G258" i="7"/>
  <c r="G257" i="7" s="1"/>
  <c r="G256" i="7" s="1"/>
  <c r="G255" i="7" s="1"/>
  <c r="H243" i="7"/>
  <c r="J239" i="7"/>
  <c r="H228" i="7"/>
  <c r="I223" i="7"/>
  <c r="J210" i="7"/>
  <c r="F183" i="7"/>
  <c r="F182" i="7" s="1"/>
  <c r="F181" i="7" s="1"/>
  <c r="F180" i="7" s="1"/>
  <c r="E156" i="7"/>
  <c r="E155" i="7" s="1"/>
  <c r="G145" i="7"/>
  <c r="G144" i="7" s="1"/>
  <c r="G143" i="7" s="1"/>
  <c r="I128" i="7"/>
  <c r="J118" i="7"/>
  <c r="I27" i="7"/>
  <c r="J314" i="7"/>
  <c r="F258" i="7"/>
  <c r="F257" i="7" s="1"/>
  <c r="F256" i="7" s="1"/>
  <c r="F255" i="7" s="1"/>
  <c r="G243" i="7"/>
  <c r="G242" i="7" s="1"/>
  <c r="G228" i="7"/>
  <c r="G227" i="7" s="1"/>
  <c r="G226" i="7" s="1"/>
  <c r="I170" i="7"/>
  <c r="G316" i="7"/>
  <c r="J300" i="7"/>
  <c r="I274" i="7"/>
  <c r="I266" i="7"/>
  <c r="E258" i="7"/>
  <c r="E257" i="7" s="1"/>
  <c r="E256" i="7" s="1"/>
  <c r="E255" i="7" s="1"/>
  <c r="F243" i="7"/>
  <c r="F242" i="7" s="1"/>
  <c r="G220" i="7"/>
  <c r="G219" i="7" s="1"/>
  <c r="G218" i="7" s="1"/>
  <c r="E198" i="7"/>
  <c r="E197" i="7" s="1"/>
  <c r="I189" i="7"/>
  <c r="E145" i="7"/>
  <c r="E144" i="7" s="1"/>
  <c r="J88" i="7"/>
  <c r="E75" i="7"/>
  <c r="E74" i="7" s="1"/>
  <c r="E73" i="7" s="1"/>
  <c r="F40" i="7"/>
  <c r="F39" i="7" s="1"/>
  <c r="F38" i="7" s="1"/>
  <c r="F26" i="7"/>
  <c r="F25" i="7" s="1"/>
  <c r="F24" i="7" s="1"/>
  <c r="F14" i="7"/>
  <c r="F13" i="7" s="1"/>
  <c r="F12" i="7" s="1"/>
  <c r="I325" i="7"/>
  <c r="J325" i="7"/>
  <c r="H324" i="7"/>
  <c r="F322" i="7"/>
  <c r="I237" i="7"/>
  <c r="J237" i="7"/>
  <c r="J304" i="7"/>
  <c r="H303" i="7"/>
  <c r="I304" i="7"/>
  <c r="H297" i="7"/>
  <c r="E243" i="7"/>
  <c r="E242" i="7" s="1"/>
  <c r="E241" i="7" s="1"/>
  <c r="I211" i="7"/>
  <c r="F210" i="7" s="1"/>
  <c r="F209" i="7" s="1"/>
  <c r="F208" i="7" s="1"/>
  <c r="F207" i="7" s="1"/>
  <c r="E210" i="7"/>
  <c r="E209" i="7" s="1"/>
  <c r="E208" i="7" s="1"/>
  <c r="E207" i="7" s="1"/>
  <c r="E322" i="7"/>
  <c r="J285" i="7"/>
  <c r="H284" i="7"/>
  <c r="I285" i="7"/>
  <c r="J261" i="7"/>
  <c r="I261" i="7"/>
  <c r="G198" i="7"/>
  <c r="G197" i="7" s="1"/>
  <c r="E177" i="7"/>
  <c r="I178" i="7"/>
  <c r="G162" i="7"/>
  <c r="J163" i="7"/>
  <c r="I317" i="7"/>
  <c r="J317" i="7"/>
  <c r="I312" i="7"/>
  <c r="I310" i="7"/>
  <c r="J310" i="7"/>
  <c r="H290" i="7"/>
  <c r="J291" i="7"/>
  <c r="H251" i="7"/>
  <c r="I252" i="7"/>
  <c r="J252" i="7"/>
  <c r="F198" i="7"/>
  <c r="F197" i="7" s="1"/>
  <c r="E271" i="7"/>
  <c r="E270" i="7" s="1"/>
  <c r="I272" i="7"/>
  <c r="H257" i="7"/>
  <c r="I190" i="7"/>
  <c r="J330" i="7"/>
  <c r="I326" i="7"/>
  <c r="J326" i="7"/>
  <c r="I300" i="7"/>
  <c r="J279" i="7"/>
  <c r="G189" i="7"/>
  <c r="J190" i="7"/>
  <c r="E309" i="7"/>
  <c r="E308" i="7" s="1"/>
  <c r="E307" i="7" s="1"/>
  <c r="I238" i="7"/>
  <c r="J238" i="7"/>
  <c r="I229" i="7"/>
  <c r="J229" i="7"/>
  <c r="E163" i="7"/>
  <c r="I164" i="7"/>
  <c r="H329" i="7"/>
  <c r="I330" i="7"/>
  <c r="I291" i="7"/>
  <c r="I200" i="7"/>
  <c r="H199" i="7"/>
  <c r="J200" i="7"/>
  <c r="J266" i="7"/>
  <c r="J176" i="7"/>
  <c r="G26" i="7"/>
  <c r="G25" i="7" s="1"/>
  <c r="G24" i="7" s="1"/>
  <c r="I331" i="7"/>
  <c r="I298" i="7"/>
  <c r="J267" i="7"/>
  <c r="I239" i="7"/>
  <c r="J221" i="7"/>
  <c r="H220" i="7"/>
  <c r="J215" i="7"/>
  <c r="H214" i="7"/>
  <c r="J201" i="7"/>
  <c r="E183" i="7"/>
  <c r="E182" i="7" s="1"/>
  <c r="E181" i="7" s="1"/>
  <c r="E180" i="7" s="1"/>
  <c r="J177" i="7"/>
  <c r="J171" i="7"/>
  <c r="J159" i="7"/>
  <c r="J157" i="7"/>
  <c r="F145" i="7"/>
  <c r="F144" i="7" s="1"/>
  <c r="J139" i="7"/>
  <c r="J134" i="7"/>
  <c r="E120" i="7"/>
  <c r="E40" i="7"/>
  <c r="E39" i="7" s="1"/>
  <c r="E38" i="7" s="1"/>
  <c r="I286" i="7"/>
  <c r="H271" i="7"/>
  <c r="I244" i="7"/>
  <c r="I201" i="7"/>
  <c r="J184" i="7"/>
  <c r="I157" i="7"/>
  <c r="I134" i="7"/>
  <c r="G120" i="7"/>
  <c r="G110" i="7"/>
  <c r="G69" i="7"/>
  <c r="J69" i="7" s="1"/>
  <c r="G40" i="7"/>
  <c r="E13" i="7"/>
  <c r="E12" i="7" s="1"/>
  <c r="J286" i="7"/>
  <c r="J244" i="7"/>
  <c r="I231" i="7"/>
  <c r="J231" i="7"/>
  <c r="J205" i="7"/>
  <c r="H204" i="7"/>
  <c r="I184" i="7"/>
  <c r="J150" i="7"/>
  <c r="J146" i="7"/>
  <c r="F138" i="7"/>
  <c r="E110" i="7"/>
  <c r="J249" i="7"/>
  <c r="G208" i="7"/>
  <c r="G207" i="7" s="1"/>
  <c r="H209" i="7"/>
  <c r="H175" i="7"/>
  <c r="I146" i="7"/>
  <c r="I69" i="7"/>
  <c r="G75" i="7"/>
  <c r="G74" i="7" s="1"/>
  <c r="G73" i="7" s="1"/>
  <c r="E228" i="7"/>
  <c r="E227" i="7" s="1"/>
  <c r="E226" i="7" s="1"/>
  <c r="J128" i="7"/>
  <c r="E26" i="7"/>
  <c r="E25" i="7" s="1"/>
  <c r="E24" i="7" s="1"/>
  <c r="J21" i="7"/>
  <c r="H104" i="7"/>
  <c r="H75" i="7"/>
  <c r="H33" i="7"/>
  <c r="H26" i="7"/>
  <c r="J22" i="7"/>
  <c r="J15" i="7"/>
  <c r="I15" i="7"/>
  <c r="F95" i="3"/>
  <c r="J156" i="7" l="1"/>
  <c r="J137" i="7"/>
  <c r="F143" i="7"/>
  <c r="F37" i="7" s="1"/>
  <c r="F36" i="7" s="1"/>
  <c r="G11" i="7"/>
  <c r="G10" i="7" s="1"/>
  <c r="F109" i="7"/>
  <c r="I120" i="7"/>
  <c r="G241" i="7"/>
  <c r="G217" i="7" s="1"/>
  <c r="G173" i="7" s="1"/>
  <c r="E217" i="7"/>
  <c r="J145" i="7"/>
  <c r="F308" i="7"/>
  <c r="F307" i="7" s="1"/>
  <c r="F294" i="7" s="1"/>
  <c r="J309" i="7"/>
  <c r="I138" i="7"/>
  <c r="J120" i="7"/>
  <c r="I137" i="7"/>
  <c r="I14" i="7"/>
  <c r="H169" i="7"/>
  <c r="H168" i="7" s="1"/>
  <c r="I110" i="7"/>
  <c r="J138" i="7"/>
  <c r="J110" i="7"/>
  <c r="E294" i="7"/>
  <c r="G308" i="7"/>
  <c r="G307" i="7" s="1"/>
  <c r="G294" i="7" s="1"/>
  <c r="J183" i="7"/>
  <c r="J228" i="7"/>
  <c r="G39" i="7"/>
  <c r="G38" i="7" s="1"/>
  <c r="G37" i="7" s="1"/>
  <c r="J243" i="7"/>
  <c r="I156" i="7"/>
  <c r="I40" i="7"/>
  <c r="J258" i="7"/>
  <c r="J316" i="7"/>
  <c r="I243" i="7"/>
  <c r="I145" i="7"/>
  <c r="H227" i="7"/>
  <c r="I227" i="7" s="1"/>
  <c r="J14" i="7"/>
  <c r="H155" i="7"/>
  <c r="J155" i="7" s="1"/>
  <c r="H242" i="7"/>
  <c r="I242" i="7" s="1"/>
  <c r="I210" i="7"/>
  <c r="J170" i="7"/>
  <c r="H308" i="7"/>
  <c r="H307" i="7" s="1"/>
  <c r="I258" i="7"/>
  <c r="F11" i="7"/>
  <c r="F10" i="7" s="1"/>
  <c r="E143" i="7"/>
  <c r="E37" i="7" s="1"/>
  <c r="H38" i="7"/>
  <c r="I39" i="7"/>
  <c r="J175" i="7"/>
  <c r="H174" i="7"/>
  <c r="I199" i="7"/>
  <c r="J199" i="7"/>
  <c r="J33" i="7"/>
  <c r="I33" i="7"/>
  <c r="J40" i="7"/>
  <c r="I220" i="7"/>
  <c r="J220" i="7"/>
  <c r="J144" i="7"/>
  <c r="I144" i="7"/>
  <c r="J284" i="7"/>
  <c r="H283" i="7"/>
  <c r="I284" i="7"/>
  <c r="J75" i="7"/>
  <c r="H74" i="7"/>
  <c r="I75" i="7"/>
  <c r="H12" i="7"/>
  <c r="I13" i="7"/>
  <c r="J13" i="7"/>
  <c r="I209" i="7"/>
  <c r="J209" i="7"/>
  <c r="G109" i="7"/>
  <c r="I108" i="7"/>
  <c r="J108" i="7"/>
  <c r="J189" i="7"/>
  <c r="H302" i="7"/>
  <c r="I303" i="7"/>
  <c r="J303" i="7"/>
  <c r="I228" i="7"/>
  <c r="J104" i="7"/>
  <c r="I104" i="7"/>
  <c r="J257" i="7"/>
  <c r="H256" i="7"/>
  <c r="I257" i="7"/>
  <c r="I251" i="7"/>
  <c r="J251" i="7"/>
  <c r="E162" i="7"/>
  <c r="I163" i="7"/>
  <c r="H270" i="7"/>
  <c r="I271" i="7"/>
  <c r="J271" i="7"/>
  <c r="I182" i="7"/>
  <c r="H181" i="7"/>
  <c r="J182" i="7"/>
  <c r="H296" i="7"/>
  <c r="I297" i="7"/>
  <c r="J297" i="7"/>
  <c r="I204" i="7"/>
  <c r="J204" i="7"/>
  <c r="H203" i="7"/>
  <c r="I183" i="7"/>
  <c r="G161" i="7"/>
  <c r="J161" i="7" s="1"/>
  <c r="J162" i="7"/>
  <c r="I324" i="7"/>
  <c r="J324" i="7"/>
  <c r="H323" i="7"/>
  <c r="E109" i="7"/>
  <c r="E11" i="7"/>
  <c r="E10" i="7" s="1"/>
  <c r="H213" i="7"/>
  <c r="H208" i="7" s="1"/>
  <c r="I214" i="7"/>
  <c r="J214" i="7"/>
  <c r="H328" i="7"/>
  <c r="I329" i="7"/>
  <c r="J329" i="7"/>
  <c r="H289" i="7"/>
  <c r="I290" i="7"/>
  <c r="J290" i="7"/>
  <c r="I309" i="7"/>
  <c r="J26" i="7"/>
  <c r="H25" i="7"/>
  <c r="I26" i="7"/>
  <c r="E176" i="7"/>
  <c r="I177" i="7"/>
  <c r="B39" i="8"/>
  <c r="B19" i="8"/>
  <c r="I109" i="7" l="1"/>
  <c r="J109" i="7"/>
  <c r="J308" i="7"/>
  <c r="I308" i="7"/>
  <c r="J227" i="7"/>
  <c r="J169" i="7"/>
  <c r="I169" i="7"/>
  <c r="H241" i="7"/>
  <c r="J241" i="7" s="1"/>
  <c r="J242" i="7"/>
  <c r="J39" i="7"/>
  <c r="H226" i="7"/>
  <c r="I226" i="7" s="1"/>
  <c r="H143" i="7"/>
  <c r="I143" i="7" s="1"/>
  <c r="I155" i="7"/>
  <c r="G36" i="7"/>
  <c r="G9" i="7" s="1"/>
  <c r="I323" i="7"/>
  <c r="J323" i="7"/>
  <c r="H322" i="7"/>
  <c r="I203" i="7"/>
  <c r="J203" i="7"/>
  <c r="J296" i="7"/>
  <c r="H295" i="7"/>
  <c r="I296" i="7"/>
  <c r="I270" i="7"/>
  <c r="J270" i="7"/>
  <c r="H255" i="7"/>
  <c r="I256" i="7"/>
  <c r="J256" i="7"/>
  <c r="E175" i="7"/>
  <c r="I176" i="7"/>
  <c r="I302" i="7"/>
  <c r="J302" i="7"/>
  <c r="I208" i="7"/>
  <c r="J208" i="7"/>
  <c r="H207" i="7"/>
  <c r="H288" i="7"/>
  <c r="I289" i="7"/>
  <c r="J289" i="7"/>
  <c r="I328" i="7"/>
  <c r="J328" i="7"/>
  <c r="J181" i="7"/>
  <c r="H180" i="7"/>
  <c r="I181" i="7"/>
  <c r="E161" i="7"/>
  <c r="I161" i="7" s="1"/>
  <c r="I162" i="7"/>
  <c r="J74" i="7"/>
  <c r="H73" i="7"/>
  <c r="I74" i="7"/>
  <c r="J283" i="7"/>
  <c r="I283" i="7"/>
  <c r="I38" i="7"/>
  <c r="J38" i="7"/>
  <c r="I307" i="7"/>
  <c r="J307" i="7"/>
  <c r="J25" i="7"/>
  <c r="H11" i="7"/>
  <c r="I25" i="7"/>
  <c r="I219" i="7"/>
  <c r="J219" i="7"/>
  <c r="J174" i="7"/>
  <c r="I241" i="7"/>
  <c r="J213" i="7"/>
  <c r="I213" i="7"/>
  <c r="I168" i="7"/>
  <c r="H167" i="7"/>
  <c r="J168" i="7"/>
  <c r="I12" i="7"/>
  <c r="J12" i="7"/>
  <c r="H198" i="7"/>
  <c r="E39" i="8"/>
  <c r="E19" i="8"/>
  <c r="J143" i="7" l="1"/>
  <c r="J226" i="7"/>
  <c r="J73" i="7"/>
  <c r="I73" i="7"/>
  <c r="I207" i="7"/>
  <c r="J207" i="7"/>
  <c r="J24" i="7"/>
  <c r="I24" i="7"/>
  <c r="E174" i="7"/>
  <c r="I175" i="7"/>
  <c r="J282" i="7"/>
  <c r="I282" i="7"/>
  <c r="J198" i="7"/>
  <c r="I198" i="7"/>
  <c r="H197" i="7"/>
  <c r="I218" i="7"/>
  <c r="J218" i="7"/>
  <c r="I255" i="7"/>
  <c r="J255" i="7"/>
  <c r="I180" i="7"/>
  <c r="J180" i="7"/>
  <c r="I288" i="7"/>
  <c r="J288" i="7"/>
  <c r="H10" i="7"/>
  <c r="I11" i="7"/>
  <c r="J11" i="7"/>
  <c r="I322" i="7"/>
  <c r="J322" i="7"/>
  <c r="I167" i="7"/>
  <c r="J167" i="7"/>
  <c r="J295" i="7"/>
  <c r="H294" i="7"/>
  <c r="I295" i="7"/>
  <c r="E36" i="7"/>
  <c r="D19" i="8"/>
  <c r="D39" i="8"/>
  <c r="G45" i="8"/>
  <c r="F45" i="8"/>
  <c r="G44" i="8"/>
  <c r="F44" i="8"/>
  <c r="G43" i="8"/>
  <c r="F43" i="8"/>
  <c r="G42" i="8"/>
  <c r="F42" i="8"/>
  <c r="G25" i="8"/>
  <c r="F25" i="8"/>
  <c r="G23" i="8"/>
  <c r="F23" i="8"/>
  <c r="I217" i="7" l="1"/>
  <c r="J217" i="7"/>
  <c r="I10" i="7"/>
  <c r="J10" i="7"/>
  <c r="I294" i="7"/>
  <c r="J294" i="7"/>
  <c r="I197" i="7"/>
  <c r="J197" i="7"/>
  <c r="H173" i="7"/>
  <c r="E173" i="7"/>
  <c r="E9" i="7" s="1"/>
  <c r="I174" i="7"/>
  <c r="I37" i="7"/>
  <c r="J37" i="7"/>
  <c r="K19" i="3"/>
  <c r="J19" i="3"/>
  <c r="J173" i="7" l="1"/>
  <c r="I173" i="7"/>
  <c r="I36" i="7"/>
  <c r="J36" i="7"/>
  <c r="G113" i="3"/>
  <c r="G112" i="3" s="1"/>
  <c r="H112" i="3"/>
  <c r="I113" i="3"/>
  <c r="I112" i="3" s="1"/>
  <c r="F113" i="3"/>
  <c r="F112" i="3" s="1"/>
  <c r="I9" i="7" l="1"/>
  <c r="J9" i="7"/>
  <c r="J80" i="3"/>
  <c r="K80" i="3"/>
  <c r="G79" i="3"/>
  <c r="I79" i="3"/>
  <c r="F79" i="3"/>
  <c r="J79" i="3" s="1"/>
  <c r="K59" i="3"/>
  <c r="J59" i="3"/>
  <c r="K79" i="3" l="1"/>
  <c r="K48" i="3" l="1"/>
  <c r="K49" i="3"/>
  <c r="K50" i="3"/>
  <c r="K52" i="3"/>
  <c r="K54" i="3"/>
  <c r="K55" i="3"/>
  <c r="K58" i="3"/>
  <c r="K60" i="3"/>
  <c r="K61" i="3"/>
  <c r="K63" i="3"/>
  <c r="K64" i="3"/>
  <c r="K65" i="3"/>
  <c r="K66" i="3"/>
  <c r="K67" i="3"/>
  <c r="K68" i="3"/>
  <c r="K70" i="3"/>
  <c r="K71" i="3"/>
  <c r="K72" i="3"/>
  <c r="K73" i="3"/>
  <c r="K74" i="3"/>
  <c r="K75" i="3"/>
  <c r="K76" i="3"/>
  <c r="K77" i="3"/>
  <c r="K78" i="3"/>
  <c r="K82" i="3"/>
  <c r="K83" i="3"/>
  <c r="K84" i="3"/>
  <c r="K85" i="3"/>
  <c r="K86" i="3"/>
  <c r="K87" i="3"/>
  <c r="K88" i="3"/>
  <c r="K91" i="3"/>
  <c r="K92" i="3"/>
  <c r="K93" i="3"/>
  <c r="K94" i="3"/>
  <c r="K97" i="3"/>
  <c r="K100" i="3"/>
  <c r="K104" i="3"/>
  <c r="K105" i="3"/>
  <c r="K106" i="3"/>
  <c r="K107" i="3"/>
  <c r="K108" i="3"/>
  <c r="K109" i="3"/>
  <c r="K111" i="3"/>
  <c r="J48" i="3"/>
  <c r="J49" i="3"/>
  <c r="J50" i="3"/>
  <c r="J52" i="3"/>
  <c r="J54" i="3"/>
  <c r="J55" i="3"/>
  <c r="J58" i="3"/>
  <c r="J60" i="3"/>
  <c r="J61" i="3"/>
  <c r="J63" i="3"/>
  <c r="J64" i="3"/>
  <c r="J65" i="3"/>
  <c r="J66" i="3"/>
  <c r="J67" i="3"/>
  <c r="J68" i="3"/>
  <c r="J70" i="3"/>
  <c r="J71" i="3"/>
  <c r="J72" i="3"/>
  <c r="J73" i="3"/>
  <c r="J74" i="3"/>
  <c r="J75" i="3"/>
  <c r="J76" i="3"/>
  <c r="J77" i="3"/>
  <c r="J78" i="3"/>
  <c r="J82" i="3"/>
  <c r="J83" i="3"/>
  <c r="J84" i="3"/>
  <c r="J85" i="3"/>
  <c r="J86" i="3"/>
  <c r="J87" i="3"/>
  <c r="J88" i="3"/>
  <c r="J91" i="3"/>
  <c r="J92" i="3"/>
  <c r="J93" i="3"/>
  <c r="J94" i="3"/>
  <c r="J97" i="3"/>
  <c r="J100" i="3"/>
  <c r="J104" i="3"/>
  <c r="J105" i="3"/>
  <c r="J106" i="3"/>
  <c r="J107" i="3"/>
  <c r="J108" i="3"/>
  <c r="J109" i="3"/>
  <c r="J111" i="3"/>
  <c r="G99" i="3"/>
  <c r="G98" i="3" s="1"/>
  <c r="I98" i="3"/>
  <c r="F99" i="3"/>
  <c r="F98" i="3" s="1"/>
  <c r="G95" i="3"/>
  <c r="G89" i="3"/>
  <c r="G81" i="3"/>
  <c r="I81" i="3"/>
  <c r="G69" i="3"/>
  <c r="I69" i="3"/>
  <c r="F69" i="3"/>
  <c r="H20" i="3"/>
  <c r="I20" i="3"/>
  <c r="H22" i="3"/>
  <c r="H36" i="3"/>
  <c r="I36" i="3"/>
  <c r="F37" i="3"/>
  <c r="F35" i="3" s="1"/>
  <c r="K15" i="3"/>
  <c r="K17" i="3"/>
  <c r="K18" i="3"/>
  <c r="K21" i="3"/>
  <c r="K24" i="3"/>
  <c r="K27" i="3"/>
  <c r="K29" i="3"/>
  <c r="K30" i="3"/>
  <c r="K33" i="3"/>
  <c r="K34" i="3"/>
  <c r="K35" i="3"/>
  <c r="K37" i="3"/>
  <c r="K38" i="3"/>
  <c r="K39" i="3"/>
  <c r="K40" i="3"/>
  <c r="K41" i="3"/>
  <c r="J15" i="3"/>
  <c r="J17" i="3"/>
  <c r="J18" i="3"/>
  <c r="J21" i="3"/>
  <c r="J24" i="3"/>
  <c r="J27" i="3"/>
  <c r="J29" i="3"/>
  <c r="J30" i="3"/>
  <c r="J33" i="3"/>
  <c r="J34" i="3"/>
  <c r="J38" i="3"/>
  <c r="J39" i="3"/>
  <c r="J40" i="3"/>
  <c r="J41" i="3"/>
  <c r="K20" i="3" l="1"/>
  <c r="G56" i="3"/>
  <c r="G45" i="3" s="1"/>
  <c r="I56" i="3"/>
  <c r="K56" i="3" s="1"/>
  <c r="K23" i="3"/>
  <c r="K53" i="3"/>
  <c r="J98" i="3"/>
  <c r="I101" i="3"/>
  <c r="H102" i="3"/>
  <c r="G102" i="3"/>
  <c r="G101" i="3" s="1"/>
  <c r="J89" i="3"/>
  <c r="K110" i="3"/>
  <c r="K98" i="3"/>
  <c r="K57" i="3"/>
  <c r="K62" i="3"/>
  <c r="K69" i="3"/>
  <c r="K81" i="3"/>
  <c r="K90" i="3"/>
  <c r="K99" i="3"/>
  <c r="K16" i="3"/>
  <c r="J28" i="3"/>
  <c r="K89" i="3"/>
  <c r="J110" i="3"/>
  <c r="J20" i="3"/>
  <c r="J14" i="3"/>
  <c r="I25" i="3"/>
  <c r="K95" i="3"/>
  <c r="J90" i="3"/>
  <c r="J16" i="3"/>
  <c r="K47" i="3"/>
  <c r="K51" i="3"/>
  <c r="J81" i="3"/>
  <c r="K96" i="3"/>
  <c r="J51" i="3"/>
  <c r="J47" i="3"/>
  <c r="J23" i="3"/>
  <c r="K28" i="3"/>
  <c r="K14" i="3"/>
  <c r="J103" i="3"/>
  <c r="J99" i="3"/>
  <c r="J95" i="3"/>
  <c r="J69" i="3"/>
  <c r="K103" i="3"/>
  <c r="J96" i="3"/>
  <c r="J62" i="3"/>
  <c r="J57" i="3"/>
  <c r="J53" i="3"/>
  <c r="K36" i="3"/>
  <c r="K31" i="3"/>
  <c r="F36" i="3"/>
  <c r="J36" i="3" s="1"/>
  <c r="K32" i="3"/>
  <c r="H25" i="3"/>
  <c r="J32" i="3"/>
  <c r="J31" i="3"/>
  <c r="J26" i="3"/>
  <c r="K26" i="3"/>
  <c r="J35" i="3"/>
  <c r="J37" i="3"/>
  <c r="G44" i="3" l="1"/>
  <c r="J56" i="3"/>
  <c r="H101" i="3"/>
  <c r="K102" i="3"/>
  <c r="J13" i="3"/>
  <c r="K13" i="3"/>
  <c r="J25" i="3"/>
  <c r="K25" i="3"/>
  <c r="J22" i="3"/>
  <c r="K22" i="3"/>
  <c r="H11" i="3"/>
  <c r="K46" i="3"/>
  <c r="J46" i="3"/>
  <c r="J101" i="3"/>
  <c r="J102" i="3"/>
  <c r="K101" i="3" l="1"/>
  <c r="J12" i="3"/>
  <c r="K45" i="3"/>
  <c r="J45" i="3"/>
  <c r="K12" i="3"/>
  <c r="I11" i="3"/>
  <c r="K11" i="3" s="1"/>
  <c r="J11" i="3" l="1"/>
  <c r="K44" i="3"/>
  <c r="J44" i="3"/>
  <c r="G13" i="5"/>
  <c r="G14" i="5"/>
  <c r="G15" i="5"/>
  <c r="F13" i="5"/>
  <c r="F14" i="5"/>
  <c r="F15" i="5"/>
  <c r="F13" i="8" l="1"/>
  <c r="F15" i="8"/>
  <c r="F17" i="8"/>
  <c r="F18" i="8"/>
  <c r="F20" i="8"/>
  <c r="G13" i="8"/>
  <c r="G15" i="8"/>
  <c r="G17" i="8"/>
  <c r="G18" i="8"/>
  <c r="G20" i="8"/>
  <c r="G21" i="8"/>
  <c r="G22" i="8"/>
  <c r="G24" i="8"/>
  <c r="F21" i="8"/>
  <c r="F22" i="8"/>
  <c r="F24" i="8"/>
  <c r="G33" i="8"/>
  <c r="G35" i="8"/>
  <c r="G37" i="8"/>
  <c r="G38" i="8"/>
  <c r="G40" i="8"/>
  <c r="G41" i="8"/>
  <c r="F33" i="8"/>
  <c r="F35" i="8"/>
  <c r="F37" i="8"/>
  <c r="F38" i="8"/>
  <c r="F40" i="8"/>
  <c r="F41" i="8"/>
  <c r="K22" i="10" l="1"/>
  <c r="K21" i="10"/>
  <c r="K10" i="10"/>
  <c r="K13" i="10"/>
  <c r="K14" i="10"/>
  <c r="I9" i="10"/>
  <c r="J14" i="10"/>
  <c r="J13" i="10"/>
  <c r="J10" i="10"/>
  <c r="C19" i="8" l="1"/>
  <c r="E16" i="8"/>
  <c r="D16" i="8"/>
  <c r="C16" i="8"/>
  <c r="B16" i="8"/>
  <c r="E14" i="8"/>
  <c r="C14" i="8"/>
  <c r="E12" i="8"/>
  <c r="D12" i="8"/>
  <c r="C12" i="8"/>
  <c r="B36" i="8"/>
  <c r="B34" i="8"/>
  <c r="B32" i="8"/>
  <c r="C39" i="8"/>
  <c r="C36" i="8"/>
  <c r="C32" i="8"/>
  <c r="C34" i="8"/>
  <c r="B11" i="8" l="1"/>
  <c r="B31" i="8"/>
  <c r="E11" i="8"/>
  <c r="F19" i="8"/>
  <c r="F14" i="8"/>
  <c r="F12" i="8"/>
  <c r="F16" i="8"/>
  <c r="G16" i="8"/>
  <c r="G19" i="8"/>
  <c r="G14" i="8"/>
  <c r="G12" i="8"/>
  <c r="C11" i="8"/>
  <c r="C31" i="8"/>
  <c r="F39" i="8"/>
  <c r="E36" i="8"/>
  <c r="F36" i="8" s="1"/>
  <c r="E34" i="8"/>
  <c r="E32" i="8"/>
  <c r="F32" i="8" s="1"/>
  <c r="E31" i="8" l="1"/>
  <c r="F31" i="8" s="1"/>
  <c r="G11" i="8"/>
  <c r="F11" i="8"/>
  <c r="F34" i="8"/>
  <c r="D32" i="8"/>
  <c r="D34" i="8"/>
  <c r="G34" i="8" s="1"/>
  <c r="D36" i="8"/>
  <c r="G36" i="8" s="1"/>
  <c r="G39" i="8"/>
  <c r="D11" i="5"/>
  <c r="C11" i="5"/>
  <c r="G32" i="8" l="1"/>
  <c r="G31" i="8"/>
  <c r="G12" i="5"/>
  <c r="F12" i="5"/>
  <c r="G11" i="5" l="1"/>
  <c r="F11" i="5"/>
  <c r="I12" i="10"/>
  <c r="H12" i="10"/>
  <c r="G12" i="10"/>
  <c r="F12" i="10"/>
  <c r="G9" i="10"/>
  <c r="F9" i="10"/>
  <c r="J12" i="10" l="1"/>
  <c r="K12" i="10"/>
  <c r="K23" i="10"/>
  <c r="J23" i="10"/>
  <c r="H15" i="10"/>
  <c r="G15" i="10"/>
  <c r="G24" i="10" s="1"/>
  <c r="F15" i="10"/>
  <c r="J9" i="10"/>
  <c r="I15" i="10"/>
  <c r="I24" i="10" s="1"/>
  <c r="K9" i="10"/>
  <c r="J15" i="10" l="1"/>
  <c r="K24" i="10" l="1"/>
</calcChain>
</file>

<file path=xl/sharedStrings.xml><?xml version="1.0" encoding="utf-8"?>
<sst xmlns="http://schemas.openxmlformats.org/spreadsheetml/2006/main" count="612" uniqueCount="273">
  <si>
    <t>PRIHODI UKUPNO</t>
  </si>
  <si>
    <t>RASHODI UKUPNO</t>
  </si>
  <si>
    <t>Razred</t>
  </si>
  <si>
    <t>Skupina</t>
  </si>
  <si>
    <t>Prihodi poslovanja</t>
  </si>
  <si>
    <t>Prihodi od prodaje nefinancijske imovine</t>
  </si>
  <si>
    <t>Rashodi poslovanja</t>
  </si>
  <si>
    <t>Rashodi za zaposlene</t>
  </si>
  <si>
    <t>Rashodi za nabavu nefinancijske imovine</t>
  </si>
  <si>
    <t>UKUPNI RASHODI</t>
  </si>
  <si>
    <t>Primici od financijske imovine i zaduživanja</t>
  </si>
  <si>
    <t>Izdaci za financijsku imovinu i otplate zajmova</t>
  </si>
  <si>
    <t>I. OPĆI DIO</t>
  </si>
  <si>
    <t>Materijalni rashodi</t>
  </si>
  <si>
    <t>Primici od zaduživanja</t>
  </si>
  <si>
    <t>Izdaci za otplatu glavnice primljenih kredita i zajmova</t>
  </si>
  <si>
    <t>A) SAŽETAK RAČUNA PRIHODA I RASHODA</t>
  </si>
  <si>
    <t>B) SAŽETAK RAČUNA FINANCIRANJA</t>
  </si>
  <si>
    <t>Prihodi od prodaje proizvedene dugotrajne imovine</t>
  </si>
  <si>
    <t>Pomoći iz inozemstva i od subjekata unutar općeg proračuna</t>
  </si>
  <si>
    <t>Rashodi za nabavu proizvedene dugotrajne imovine</t>
  </si>
  <si>
    <t>Naziv</t>
  </si>
  <si>
    <t>EUR</t>
  </si>
  <si>
    <t>6 PRIHODI POSLOVANJA</t>
  </si>
  <si>
    <t>7 PRIHODI OD PRODAJE NEFINANCIJSKE IMOVINE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</si>
  <si>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</si>
  <si>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</si>
  <si>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</si>
  <si>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</si>
  <si>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Brojčana oznaka i naziv</t>
  </si>
  <si>
    <t>4 Prihodi za posebne namjene</t>
  </si>
  <si>
    <t>1 Opći prihodi i primici</t>
  </si>
  <si>
    <t xml:space="preserve">  11 Opći prihodi i primici</t>
  </si>
  <si>
    <t>3 Vlastiti prihodi</t>
  </si>
  <si>
    <t xml:space="preserve">  31 Vlastiti prihodi</t>
  </si>
  <si>
    <t>B. RAČUN FINANCIRANJA PREMA EKONOMSKOJ KLASIFIKACIJI</t>
  </si>
  <si>
    <t>B. RAČUN FINANCIRANJA PREMA IZVORIMA FINANCIRANJA</t>
  </si>
  <si>
    <t>PRIMICI UKUPNO</t>
  </si>
  <si>
    <t>8 Namjenski primici od zaduživanja</t>
  </si>
  <si>
    <t xml:space="preserve">  81 Namjenski primici od zaduživanja</t>
  </si>
  <si>
    <t>IZDACI UKUPNO</t>
  </si>
  <si>
    <t>RAZLIKA - VIŠAK / MANJAK</t>
  </si>
  <si>
    <t>Prihodi od upravnih i administrativnih pristojbi, pristojbi po posebnim propisima i naknada</t>
  </si>
  <si>
    <t>Naknade građanima i kućanstvima na temelju osiguranja i druge naknade</t>
  </si>
  <si>
    <t>Financijski rashodi</t>
  </si>
  <si>
    <t>Ostali rashodi</t>
  </si>
  <si>
    <t>09 Obrazovanje</t>
  </si>
  <si>
    <t>091 Predškolsko i osnovnoškolsko obrazovanje</t>
  </si>
  <si>
    <t>096 Dodatne usluge u obrazovanju</t>
  </si>
  <si>
    <t>098 Usluge u obrazovanju koje nisu drugdje svrstane</t>
  </si>
  <si>
    <r>
      <t xml:space="preserve">  </t>
    </r>
    <r>
      <rPr>
        <sz val="10"/>
        <rFont val="Arial"/>
        <family val="2"/>
      </rPr>
      <t>32 Vlastiti prihodi</t>
    </r>
  </si>
  <si>
    <t>44 Decentralizirana sredtva</t>
  </si>
  <si>
    <t>5  Pomoći</t>
  </si>
  <si>
    <t>56 Fondovi EU</t>
  </si>
  <si>
    <t>52 Ostale pomoći</t>
  </si>
  <si>
    <t>58 Ostale pomoći-proračunski korisnici</t>
  </si>
  <si>
    <t>Program ustanova u obrazovanju iznad standarda</t>
  </si>
  <si>
    <t>Poticanje demografskog razvitka</t>
  </si>
  <si>
    <t>Financiranje školskih projekata</t>
  </si>
  <si>
    <t>43 Prihodi za posebne namjene-proračunski korisnici</t>
  </si>
  <si>
    <t>62 Donacije-proračunski korisnici</t>
  </si>
  <si>
    <t>Indeks                                5/4*100</t>
  </si>
  <si>
    <t>Indeks                                5/2*100</t>
  </si>
  <si>
    <t xml:space="preserve"> RAČUN PRIHODA I RASHODA </t>
  </si>
  <si>
    <t xml:space="preserve"> IZVJEŠTAJ O PRIHODIMA  PREMA IZVORIMA FINANCIRANJA</t>
  </si>
  <si>
    <t>IZVJEŠTAJ O RASHODIMA PREMA IZVORIMA FINANCIRANJA</t>
  </si>
  <si>
    <t>IZVJEŠTAJ O RASHODIMA PREMA FUNKCIJSKOJ KLASIFIKACIJI</t>
  </si>
  <si>
    <t>Pomoći proračunskim korisnicima iz proračuna koji im nije nadležan</t>
  </si>
  <si>
    <t>Prihodi od financijske imovine</t>
  </si>
  <si>
    <t>Kamate na oročena sredstva i depozite po viđenju</t>
  </si>
  <si>
    <t>Prihodi po posebnim propisima</t>
  </si>
  <si>
    <t>Ostali nespomenuti prihodi</t>
  </si>
  <si>
    <t>OSTVARENJE/IZVRŠENJE  1.-12.2022.</t>
  </si>
  <si>
    <t>INDEKS              5/2*100</t>
  </si>
  <si>
    <t>INDEKS          5/4*100</t>
  </si>
  <si>
    <t>INDEKS                  5/2*100</t>
  </si>
  <si>
    <t xml:space="preserve">INDEKS            5/4*100               </t>
  </si>
  <si>
    <t>INDEKS                                5/2*100</t>
  </si>
  <si>
    <t>INDEKS                                5/4*100</t>
  </si>
  <si>
    <t>Prihodi od prodaje proizvoda i roba te pruženih usluga</t>
  </si>
  <si>
    <t>Prihodi od pruženih usluga</t>
  </si>
  <si>
    <t>BROJČANA OZNAKA I NAZIV</t>
  </si>
  <si>
    <t>UKUPNI PRIHODI</t>
  </si>
  <si>
    <t>Pomoći od izvanproračunskih korisnika</t>
  </si>
  <si>
    <t>Tekuće pomoći od izvanproračunskih korisnika</t>
  </si>
  <si>
    <t>Tekuće pomoći proračunskim korisnicima iz proračuna koji im nije nadležan</t>
  </si>
  <si>
    <t>Kapitalne pomoći proračunskim korisnicima iz proračuna koji im nije nadležan</t>
  </si>
  <si>
    <t>Donacije od pravnih i fizičkih ososba izvan općeg proračuna i povrat donacija po protestiranim jamstvima</t>
  </si>
  <si>
    <t>Tekuće donacije</t>
  </si>
  <si>
    <t>Prihodi od nadležnog proračuna i od HZZo-a temeljem ugovornih obveza</t>
  </si>
  <si>
    <t>Prihodi od nadležnog proračunaza financiranjeredovne djelatnosti proračunskih korisnika</t>
  </si>
  <si>
    <t>Prihodi od nadležnog proračuna za financiranje rashoda poslovanja</t>
  </si>
  <si>
    <t>Prihodi od prodaje građevinskih objekata</t>
  </si>
  <si>
    <t>Stambeni objekti</t>
  </si>
  <si>
    <t>…</t>
  </si>
  <si>
    <t>Plaće (Bruto)</t>
  </si>
  <si>
    <t>Plaće za redovan rad</t>
  </si>
  <si>
    <t>Plaće za prekovremeni rad</t>
  </si>
  <si>
    <t>Ostali rashodi za zaposlene</t>
  </si>
  <si>
    <t>Doprinosi na plaće</t>
  </si>
  <si>
    <t>Dop.za obvezno zdravstv.osig</t>
  </si>
  <si>
    <t>Dop.za obvezno osig.u.sl.nezaposl.</t>
  </si>
  <si>
    <t>Naknade troškova zaposlenima</t>
  </si>
  <si>
    <t>Službena putovanja</t>
  </si>
  <si>
    <t>Stručna usavršavanja</t>
  </si>
  <si>
    <t>Ostale naknade zaposlenima</t>
  </si>
  <si>
    <t>Rashodi za materijal i energiju</t>
  </si>
  <si>
    <t>Uredski materijal</t>
  </si>
  <si>
    <t>Materijal i sirovine</t>
  </si>
  <si>
    <t>Energija</t>
  </si>
  <si>
    <t>Materijal i dijelovi za tekuće i investicijsko održavanje</t>
  </si>
  <si>
    <t>Sitni inventar</t>
  </si>
  <si>
    <t>Službena, radna i zaštitna odjeća i obuća</t>
  </si>
  <si>
    <t>Rashodi za usluge</t>
  </si>
  <si>
    <t>Usluge telefona,pošte</t>
  </si>
  <si>
    <t>Usluge tekućeg i investicijskog održavanja</t>
  </si>
  <si>
    <t>Promidžbeni materijal</t>
  </si>
  <si>
    <t>Komunalne usluge</t>
  </si>
  <si>
    <t>Zakupnine i najamnine</t>
  </si>
  <si>
    <t>Zdravstvene usluge</t>
  </si>
  <si>
    <t>Intelektualne usluge</t>
  </si>
  <si>
    <t>Računalne usluge</t>
  </si>
  <si>
    <t>Ostale usluge</t>
  </si>
  <si>
    <t>Ostali nespomenuti rashodi poslovanja</t>
  </si>
  <si>
    <t>Naknade za rad pred. i izvr. tijela, povjer. i sl.</t>
  </si>
  <si>
    <t>Premije osiguranja</t>
  </si>
  <si>
    <t>Reprezentacija</t>
  </si>
  <si>
    <t>Članarine</t>
  </si>
  <si>
    <t>Pristojbe i naknade</t>
  </si>
  <si>
    <t>Troškovi sudskih postupaka</t>
  </si>
  <si>
    <t>Bankarske usluge i usluge platnog prometa</t>
  </si>
  <si>
    <t>Negativne tečajne razlike i valutna klauzula</t>
  </si>
  <si>
    <t>Zatezne kamate</t>
  </si>
  <si>
    <t>Ostali nespomenuti financijski rashodi</t>
  </si>
  <si>
    <t>Tekuće donacije u naravi</t>
  </si>
  <si>
    <t>Oprema</t>
  </si>
  <si>
    <t>Komunikacijska oprema</t>
  </si>
  <si>
    <t>Oprema za održavanje i zaštitu</t>
  </si>
  <si>
    <t>Instrumenti, uređaji i strojevi</t>
  </si>
  <si>
    <t>Sportska i glazbena oprema</t>
  </si>
  <si>
    <t>Uređaji, strojevi i oprema za ostale namjene</t>
  </si>
  <si>
    <t>Knjige, umjetnička djela i ostale izložbene vrijednosti</t>
  </si>
  <si>
    <t>Knjige</t>
  </si>
  <si>
    <t>INDEKS                                   5/2*100</t>
  </si>
  <si>
    <t>INDEKS                                   5/4*100</t>
  </si>
  <si>
    <t>Prihodi od prodaje proizv. i robe te pruž. usluga,prihodi od donacija te povrati po protestiranim jamstvima</t>
  </si>
  <si>
    <t>Kapitalne donacije</t>
  </si>
  <si>
    <t>Prihodi od nadležnog proračuna za nabavu nefinancijske imovine</t>
  </si>
  <si>
    <t>Ostali financijski rashodi</t>
  </si>
  <si>
    <t>Naknade građanima i kućanstvima u naravi</t>
  </si>
  <si>
    <t>Ostale naknade građanima i kućanstvima iz proračuna</t>
  </si>
  <si>
    <t>Plaće za posebne uvjete rada</t>
  </si>
  <si>
    <t>IZVJEŠTAJ O PRIHODIMA I RASHODIMA PREMA EKONOMSKOJ KLASIFIKACIJI</t>
  </si>
  <si>
    <t>Uredska oprema i namještaj</t>
  </si>
  <si>
    <t>Naknade troškova osobama izvan radnog odnosa</t>
  </si>
  <si>
    <t>Dodatna ulaganja na građevinskim objektima</t>
  </si>
  <si>
    <t>Naknade za prijevoz, za rad na terenu i odvojeni život</t>
  </si>
  <si>
    <t>INDEKS                  5/4*100</t>
  </si>
  <si>
    <t>Rashodi za dodatna ulaganja na financijskoj imovini</t>
  </si>
  <si>
    <t>Tekuće pomoći temeljem prijenosa EU sredstava - Erasmus</t>
  </si>
  <si>
    <t>PRENESENI VIŠAK IZ PRETHODNE GODINE</t>
  </si>
  <si>
    <t>PRIJENOS VIŠKA U SLJEDEĆE RAZDOBLJE</t>
  </si>
  <si>
    <t>59 Pomoći Fondovi EU</t>
  </si>
  <si>
    <t>72 Prihodi od prodaje nefin.imovine</t>
  </si>
  <si>
    <t xml:space="preserve">   </t>
  </si>
  <si>
    <t>II.POSEBNI DIO</t>
  </si>
  <si>
    <t xml:space="preserve"> IZVJEŠTAJ PO PROGRAMSKOJ  KLASIFIKACIJI</t>
  </si>
  <si>
    <t>Šifra</t>
  </si>
  <si>
    <t xml:space="preserve">Naziv </t>
  </si>
  <si>
    <t>INDEKS                   5/2*100</t>
  </si>
  <si>
    <t>INDEKS           5/4*100</t>
  </si>
  <si>
    <t>PROGRAM 1206</t>
  </si>
  <si>
    <t>EU projekti UO za obrazovanje, kulutru i sport</t>
  </si>
  <si>
    <t>Tekući projekt T120602</t>
  </si>
  <si>
    <t>Europski socijalni fond-Projekt ZMS-pomoćnik u nastavi</t>
  </si>
  <si>
    <t>Izvor financiranja 1.1.1</t>
  </si>
  <si>
    <t>Opći prihodi i primici</t>
  </si>
  <si>
    <t>Plaće(bruto)</t>
  </si>
  <si>
    <t>Doprinosi za obvezno zdravstveno osiguranje</t>
  </si>
  <si>
    <t>Naknade za prijevoz, za rad na terenu i za odvojen život</t>
  </si>
  <si>
    <t>Izvor financiranja 5.6.1</t>
  </si>
  <si>
    <t xml:space="preserve"> Fondovi EU</t>
  </si>
  <si>
    <t>PROGRAM 1207</t>
  </si>
  <si>
    <t>Zakonski standardi ustanova u obrazovanju</t>
  </si>
  <si>
    <t>Aktivnost A120701</t>
  </si>
  <si>
    <t>Osiguravanje uvjeta rada za redovno poslovanje osnovne škole</t>
  </si>
  <si>
    <t>Naknade za prijevoz, rad na terenu i odvojeni život</t>
  </si>
  <si>
    <t>Stručno usavršavanje zaposlenika</t>
  </si>
  <si>
    <t>Ostale naknade troškova zaposlenima</t>
  </si>
  <si>
    <t xml:space="preserve">Rashodi za materijal </t>
  </si>
  <si>
    <t>Uredski materijal i ostali materijalni rashodi</t>
  </si>
  <si>
    <t>Sitni inventar i auto gume</t>
  </si>
  <si>
    <t>Usluge telefona, pošte i prijevoza</t>
  </si>
  <si>
    <t>Usluge promidžbe i informiranja</t>
  </si>
  <si>
    <t>Zdravstvene i veterinarske usluge</t>
  </si>
  <si>
    <t>Intelektualne i osobne usluge</t>
  </si>
  <si>
    <t>Članarine i norme</t>
  </si>
  <si>
    <t xml:space="preserve"> Financijski rashodi</t>
  </si>
  <si>
    <t>Izvor financiranja 4.4.1</t>
  </si>
  <si>
    <t>Decentralizirana sredstva</t>
  </si>
  <si>
    <t>Izvor financiranja 5.8.1</t>
  </si>
  <si>
    <t>Ostale pomoći proračunski korisnici</t>
  </si>
  <si>
    <t>Stručno usavršavanje zaopslenika</t>
  </si>
  <si>
    <t>Naknade građanima  i kućanstvima iz proračuna</t>
  </si>
  <si>
    <t>Postrojenja i oprema</t>
  </si>
  <si>
    <t>Izvor financiranja 5.8.2</t>
  </si>
  <si>
    <t>Ostale pomoći proračunski korisnici-prenesena sredtva</t>
  </si>
  <si>
    <t>Aktivnost A120702</t>
  </si>
  <si>
    <t>Investicijska ulaganja u osnovne škole</t>
  </si>
  <si>
    <t>Kapitalni projekt K120703</t>
  </si>
  <si>
    <t>Kapitalna ulaganja u osnovne škole</t>
  </si>
  <si>
    <t>Rashodi za dodatna ulaganja na nefinancijskoj imovini</t>
  </si>
  <si>
    <t>PROGRAM 1208</t>
  </si>
  <si>
    <t>Aktivnost 120801</t>
  </si>
  <si>
    <t>Naknade građanima  i kućanstvima u naravi</t>
  </si>
  <si>
    <t>Aktivnost A120803</t>
  </si>
  <si>
    <t>Natjecanja iz znanja učenika</t>
  </si>
  <si>
    <t>Aktivnost A120804</t>
  </si>
  <si>
    <t>Izvor 1.1.1</t>
  </si>
  <si>
    <t>Aktivnost A120808</t>
  </si>
  <si>
    <t>Nabava udžbenika za učenike osnovnih škola</t>
  </si>
  <si>
    <t>Aktivnost A120809</t>
  </si>
  <si>
    <t>Programi školskog kurikuluma</t>
  </si>
  <si>
    <t>Aktivnost A120810</t>
  </si>
  <si>
    <t>Ostale aktivnosti osnovnih škola</t>
  </si>
  <si>
    <t>Izvor financiranja 4.3.1</t>
  </si>
  <si>
    <t>Prihodi za posebne namjene proračunski korisnici</t>
  </si>
  <si>
    <t>Izvor financiranja 6.2.1</t>
  </si>
  <si>
    <t>Donacije-proračunski korisnici</t>
  </si>
  <si>
    <t>Izvor financiranja 6.2.2</t>
  </si>
  <si>
    <t>Donacije-proračunski korisnici-prenesena sredstva</t>
  </si>
  <si>
    <t>Aktivnost A120811</t>
  </si>
  <si>
    <t>Dodatne djelatnosti osnovnih škola</t>
  </si>
  <si>
    <t>Izvor financiranja 3.2.1</t>
  </si>
  <si>
    <t>Vlastiti prihodi- proračunski korisnici</t>
  </si>
  <si>
    <t>Izvor financiranja 3.2.2</t>
  </si>
  <si>
    <t>Vlastiti prihodi proračunski korisnici-prenesena sredstva</t>
  </si>
  <si>
    <t>Aktivnost A120818</t>
  </si>
  <si>
    <t>Organizacija prehrane u osnovnim školama</t>
  </si>
  <si>
    <t>Izvor 5.8.1</t>
  </si>
  <si>
    <t>Aktivnost A120819</t>
  </si>
  <si>
    <t>Opskrba školskih ustanova higijenskim potrepštinama za učenice osnovnih škola</t>
  </si>
  <si>
    <t xml:space="preserve">Izvor </t>
  </si>
  <si>
    <t>5.8.1</t>
  </si>
  <si>
    <t>Tekući projekt T120802</t>
  </si>
  <si>
    <t>Produženi boravak</t>
  </si>
  <si>
    <t>Izvor financiranja 5.2.1</t>
  </si>
  <si>
    <t>Ostale pomoći</t>
  </si>
  <si>
    <t>Tekući projekt T120708</t>
  </si>
  <si>
    <t>Školska shema voća i mlijeka</t>
  </si>
  <si>
    <t>Fondovi EU</t>
  </si>
  <si>
    <t>Osnovna škola Janjina</t>
  </si>
  <si>
    <t>OSTVARENJE/IZVRŠENJE  1.-6.2023.</t>
  </si>
  <si>
    <t>IZVORNI PLAN/REBALANS  2024.</t>
  </si>
  <si>
    <t>TEKUĆI PLAN  2024.</t>
  </si>
  <si>
    <t>OSTVARENJE/IZVRŠENJE  1.-6.2024.</t>
  </si>
  <si>
    <t>IZVORNI PLAN/REBALANS 2024.</t>
  </si>
  <si>
    <t xml:space="preserve">OSTVARENJE/IZVRŠENJE 
1.-6.2023. </t>
  </si>
  <si>
    <t>TEKUĆI  PLAN 2024.*</t>
  </si>
  <si>
    <t>IZVORNI PLAN/REBALANS 2024.*</t>
  </si>
  <si>
    <t xml:space="preserve">OSTVARENJE/IZVRŠENJE 
1.-6.2024. </t>
  </si>
  <si>
    <t>TEKUĆI  PLAN  2024.*</t>
  </si>
  <si>
    <t>TEKUĆI  PLAN  2024.</t>
  </si>
  <si>
    <t>IZVORNI PLAN  2024.</t>
  </si>
  <si>
    <t>IZVORNI PLAN ILI REBALANS 2024.</t>
  </si>
  <si>
    <t>TEKUĆI PLAN 2024.</t>
  </si>
  <si>
    <t>Izvršenje 1.-6.2023.</t>
  </si>
  <si>
    <t>Izvorni plan 2024.</t>
  </si>
  <si>
    <t>Izvorni plan/rebalans 2024.</t>
  </si>
  <si>
    <t>Izvršenje 1.-6.2024.</t>
  </si>
  <si>
    <t>27.014.15</t>
  </si>
  <si>
    <t>Izvor 5.9.2.</t>
  </si>
  <si>
    <t>POLUGODIŠNJI IZVJEŠTAJ O IZVRŠENJU FINANCIJSKOG PLANA PRORAČUNSKOG KORISNIKA JEDINICE LOKALNE I PODRUČNE (REGIONALNE) SAMOUPRAVE 
ZA 01.01.-30.06.2024. GODINU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</si>
</sst>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0.0000"/>
  </numFmts>
  <fonts count="2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i/>
      <sz val="9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sz val="12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  <charset val="238"/>
    </font>
    <font>
      <b/>
      <sz val="11"/>
      <color indexed="8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0"/>
      <color indexed="8"/>
      <name val="Arial"/>
      <family val="2"/>
    </font>
    <font>
      <i/>
      <sz val="10"/>
      <color indexed="8"/>
      <name val="Arial"/>
      <family val="2"/>
      <charset val="238"/>
    </font>
    <font>
      <sz val="10"/>
      <color indexed="8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25" fillId="0" borderId="0" applyFont="0" applyFill="0" applyBorder="0" applyAlignment="0" applyProtection="0"/>
  </cellStyleXfs>
  <cellXfs count="579">
    <xf numFmtId="0" fontId="0" fillId="0" borderId="0" xfId="0"/>
    <xf numFmtId="0" fontId="2" fillId="0" borderId="0" xfId="0" applyNumberFormat="1" applyFont="1" applyFill="1" applyBorder="1" applyAlignment="1" applyProtection="1">
      <alignment horizontal="left" wrapText="1"/>
    </xf>
    <xf numFmtId="0" fontId="4" fillId="0" borderId="0" xfId="0" applyNumberFormat="1" applyFont="1" applyFill="1" applyBorder="1" applyAlignment="1" applyProtection="1">
      <alignment wrapText="1"/>
    </xf>
    <xf numFmtId="0" fontId="6" fillId="2" borderId="3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vertical="center" wrapText="1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3" fontId="3" fillId="2" borderId="4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 applyProtection="1">
      <alignment horizontal="right" wrapText="1"/>
    </xf>
    <xf numFmtId="0" fontId="9" fillId="2" borderId="3" xfId="0" applyNumberFormat="1" applyFont="1" applyFill="1" applyBorder="1" applyAlignment="1" applyProtection="1">
      <alignment horizontal="left" vertical="center" wrapText="1"/>
    </xf>
    <xf numFmtId="0" fontId="8" fillId="2" borderId="3" xfId="0" quotePrefix="1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9" fillId="2" borderId="3" xfId="0" applyNumberFormat="1" applyFont="1" applyFill="1" applyBorder="1" applyAlignment="1" applyProtection="1">
      <alignment horizontal="left" vertical="center"/>
    </xf>
    <xf numFmtId="0" fontId="7" fillId="2" borderId="3" xfId="0" applyNumberFormat="1" applyFont="1" applyFill="1" applyBorder="1" applyAlignment="1" applyProtection="1">
      <alignment horizontal="left" vertical="center" wrapText="1"/>
    </xf>
    <xf numFmtId="0" fontId="7" fillId="2" borderId="3" xfId="0" applyFont="1" applyFill="1" applyBorder="1" applyAlignment="1">
      <alignment horizontal="left" vertical="center"/>
    </xf>
    <xf numFmtId="0" fontId="8" fillId="2" borderId="3" xfId="0" quotePrefix="1" applyFont="1" applyFill="1" applyBorder="1" applyAlignment="1">
      <alignment horizontal="left" vertical="center" wrapText="1"/>
    </xf>
    <xf numFmtId="0" fontId="8" fillId="2" borderId="3" xfId="0" applyNumberFormat="1" applyFont="1" applyFill="1" applyBorder="1" applyAlignment="1" applyProtection="1">
      <alignment horizontal="left" vertical="center" wrapText="1"/>
    </xf>
    <xf numFmtId="0" fontId="6" fillId="4" borderId="4" xfId="0" applyNumberFormat="1" applyFont="1" applyFill="1" applyBorder="1" applyAlignment="1" applyProtection="1">
      <alignment horizontal="center" vertical="center" wrapText="1"/>
    </xf>
    <xf numFmtId="0" fontId="6" fillId="4" borderId="3" xfId="0" applyNumberFormat="1" applyFont="1" applyFill="1" applyBorder="1" applyAlignment="1" applyProtection="1">
      <alignment horizontal="center" vertical="center" wrapText="1"/>
    </xf>
    <xf numFmtId="0" fontId="2" fillId="0" borderId="0" xfId="0" quotePrefix="1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9" fillId="2" borderId="3" xfId="0" applyNumberFormat="1" applyFont="1" applyFill="1" applyBorder="1" applyAlignment="1" applyProtection="1">
      <alignment vertical="center" wrapText="1"/>
    </xf>
    <xf numFmtId="0" fontId="7" fillId="2" borderId="3" xfId="0" applyNumberFormat="1" applyFont="1" applyFill="1" applyBorder="1" applyAlignment="1" applyProtection="1">
      <alignment vertical="center" wrapText="1"/>
    </xf>
    <xf numFmtId="0" fontId="6" fillId="0" borderId="1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left" wrapText="1"/>
    </xf>
    <xf numFmtId="0" fontId="6" fillId="0" borderId="2" xfId="0" quotePrefix="1" applyNumberFormat="1" applyFont="1" applyFill="1" applyBorder="1" applyAlignment="1" applyProtection="1">
      <alignment horizontal="left"/>
    </xf>
    <xf numFmtId="3" fontId="6" fillId="3" borderId="3" xfId="0" applyNumberFormat="1" applyFont="1" applyFill="1" applyBorder="1" applyAlignment="1">
      <alignment horizontal="right"/>
    </xf>
    <xf numFmtId="0" fontId="14" fillId="0" borderId="5" xfId="0" applyFont="1" applyBorder="1" applyAlignment="1">
      <alignment horizontal="right" vertical="center"/>
    </xf>
    <xf numFmtId="0" fontId="9" fillId="3" borderId="1" xfId="0" applyFont="1" applyFill="1" applyBorder="1" applyAlignment="1">
      <alignment horizontal="left" vertical="center"/>
    </xf>
    <xf numFmtId="0" fontId="6" fillId="0" borderId="4" xfId="0" applyNumberFormat="1" applyFont="1" applyFill="1" applyBorder="1" applyAlignment="1" applyProtection="1">
      <alignment horizontal="left" vertical="center" wrapText="1"/>
    </xf>
    <xf numFmtId="0" fontId="6" fillId="0" borderId="3" xfId="0" applyNumberFormat="1" applyFont="1" applyFill="1" applyBorder="1" applyAlignment="1" applyProtection="1">
      <alignment horizontal="center" vertical="center" wrapText="1"/>
    </xf>
    <xf numFmtId="0" fontId="6" fillId="0" borderId="4" xfId="0" applyNumberFormat="1" applyFont="1" applyFill="1" applyBorder="1" applyAlignment="1" applyProtection="1">
      <alignment horizontal="center" vertical="center" wrapText="1"/>
    </xf>
    <xf numFmtId="0" fontId="7" fillId="2" borderId="4" xfId="0" applyNumberFormat="1" applyFont="1" applyFill="1" applyBorder="1" applyAlignment="1" applyProtection="1">
      <alignment horizontal="left" vertical="center" wrapText="1"/>
    </xf>
    <xf numFmtId="0" fontId="7" fillId="3" borderId="2" xfId="0" applyNumberFormat="1" applyFont="1" applyFill="1" applyBorder="1" applyAlignment="1" applyProtection="1">
      <alignment vertical="center"/>
    </xf>
    <xf numFmtId="3" fontId="6" fillId="0" borderId="3" xfId="0" applyNumberFormat="1" applyFont="1" applyFill="1" applyBorder="1" applyAlignment="1" applyProtection="1">
      <alignment horizontal="right" wrapText="1"/>
    </xf>
    <xf numFmtId="0" fontId="17" fillId="0" borderId="0" xfId="0" quotePrefix="1" applyNumberFormat="1" applyFont="1" applyFill="1" applyBorder="1" applyAlignment="1" applyProtection="1">
      <alignment horizontal="center" vertical="center" wrapText="1"/>
    </xf>
    <xf numFmtId="0" fontId="18" fillId="0" borderId="0" xfId="0" applyNumberFormat="1" applyFont="1" applyFill="1" applyBorder="1" applyAlignment="1" applyProtection="1">
      <alignment horizontal="center" vertical="center" wrapText="1"/>
    </xf>
    <xf numFmtId="0" fontId="7" fillId="0" borderId="0" xfId="0" applyNumberFormat="1" applyFont="1" applyFill="1" applyBorder="1" applyAlignment="1" applyProtection="1"/>
    <xf numFmtId="0" fontId="19" fillId="2" borderId="3" xfId="0" quotePrefix="1" applyFont="1" applyFill="1" applyBorder="1" applyAlignment="1">
      <alignment horizontal="left" vertical="center"/>
    </xf>
    <xf numFmtId="0" fontId="19" fillId="2" borderId="3" xfId="0" quotePrefix="1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19" fillId="2" borderId="3" xfId="0" applyNumberFormat="1" applyFont="1" applyFill="1" applyBorder="1" applyAlignment="1" applyProtection="1">
      <alignment horizontal="left" vertical="center" wrapText="1"/>
    </xf>
    <xf numFmtId="3" fontId="6" fillId="2" borderId="3" xfId="0" applyNumberFormat="1" applyFont="1" applyFill="1" applyBorder="1" applyAlignment="1">
      <alignment horizontal="right"/>
    </xf>
    <xf numFmtId="0" fontId="9" fillId="5" borderId="3" xfId="0" applyNumberFormat="1" applyFont="1" applyFill="1" applyBorder="1" applyAlignment="1" applyProtection="1">
      <alignment horizontal="left" vertical="center" wrapText="1"/>
    </xf>
    <xf numFmtId="3" fontId="6" fillId="5" borderId="3" xfId="0" applyNumberFormat="1" applyFont="1" applyFill="1" applyBorder="1" applyAlignment="1">
      <alignment horizontal="right"/>
    </xf>
    <xf numFmtId="0" fontId="9" fillId="5" borderId="3" xfId="0" applyFont="1" applyFill="1" applyBorder="1" applyAlignment="1">
      <alignment horizontal="left" vertical="center"/>
    </xf>
    <xf numFmtId="0" fontId="9" fillId="5" borderId="3" xfId="0" applyNumberFormat="1" applyFont="1" applyFill="1" applyBorder="1" applyAlignment="1" applyProtection="1">
      <alignment horizontal="left" vertical="center"/>
    </xf>
    <xf numFmtId="0" fontId="9" fillId="5" borderId="3" xfId="0" applyNumberFormat="1" applyFont="1" applyFill="1" applyBorder="1" applyAlignment="1" applyProtection="1">
      <alignment vertical="center" wrapText="1"/>
    </xf>
    <xf numFmtId="0" fontId="6" fillId="3" borderId="3" xfId="0" applyNumberFormat="1" applyFont="1" applyFill="1" applyBorder="1" applyAlignment="1" applyProtection="1">
      <alignment horizontal="center" vertical="center" wrapText="1"/>
    </xf>
    <xf numFmtId="0" fontId="6" fillId="3" borderId="4" xfId="0" applyNumberFormat="1" applyFont="1" applyFill="1" applyBorder="1" applyAlignment="1" applyProtection="1">
      <alignment horizontal="center" vertical="center" wrapText="1"/>
    </xf>
    <xf numFmtId="3" fontId="6" fillId="3" borderId="3" xfId="0" applyNumberFormat="1" applyFont="1" applyFill="1" applyBorder="1" applyAlignment="1" applyProtection="1">
      <alignment horizontal="center" vertical="center" wrapText="1"/>
    </xf>
    <xf numFmtId="3" fontId="3" fillId="5" borderId="4" xfId="0" applyNumberFormat="1" applyFont="1" applyFill="1" applyBorder="1" applyAlignment="1">
      <alignment horizontal="right"/>
    </xf>
    <xf numFmtId="3" fontId="3" fillId="5" borderId="3" xfId="0" applyNumberFormat="1" applyFont="1" applyFill="1" applyBorder="1" applyAlignment="1">
      <alignment horizontal="right"/>
    </xf>
    <xf numFmtId="0" fontId="9" fillId="6" borderId="3" xfId="0" applyNumberFormat="1" applyFont="1" applyFill="1" applyBorder="1" applyAlignment="1" applyProtection="1">
      <alignment horizontal="left" vertical="center" wrapText="1"/>
    </xf>
    <xf numFmtId="3" fontId="6" fillId="6" borderId="3" xfId="0" applyNumberFormat="1" applyFont="1" applyFill="1" applyBorder="1" applyAlignment="1">
      <alignment horizontal="right"/>
    </xf>
    <xf numFmtId="0" fontId="20" fillId="5" borderId="3" xfId="0" applyNumberFormat="1" applyFont="1" applyFill="1" applyBorder="1" applyAlignment="1" applyProtection="1">
      <alignment horizontal="left" vertical="center" wrapText="1"/>
    </xf>
    <xf numFmtId="0" fontId="6" fillId="3" borderId="3" xfId="0" applyNumberFormat="1" applyFont="1" applyFill="1" applyBorder="1" applyAlignment="1" applyProtection="1">
      <alignment horizontal="left" vertical="center" wrapText="1"/>
    </xf>
    <xf numFmtId="0" fontId="9" fillId="3" borderId="3" xfId="0" applyNumberFormat="1" applyFont="1" applyFill="1" applyBorder="1" applyAlignment="1" applyProtection="1">
      <alignment horizontal="left" vertical="center" wrapText="1"/>
    </xf>
    <xf numFmtId="3" fontId="6" fillId="7" borderId="4" xfId="0" applyNumberFormat="1" applyFont="1" applyFill="1" applyBorder="1" applyAlignment="1">
      <alignment horizontal="right"/>
    </xf>
    <xf numFmtId="3" fontId="6" fillId="7" borderId="3" xfId="0" applyNumberFormat="1" applyFont="1" applyFill="1" applyBorder="1" applyAlignment="1">
      <alignment horizontal="right"/>
    </xf>
    <xf numFmtId="3" fontId="6" fillId="3" borderId="3" xfId="0" applyNumberFormat="1" applyFont="1" applyFill="1" applyBorder="1" applyAlignment="1" applyProtection="1">
      <alignment horizontal="right" wrapText="1"/>
    </xf>
    <xf numFmtId="0" fontId="7" fillId="5" borderId="3" xfId="0" applyNumberFormat="1" applyFont="1" applyFill="1" applyBorder="1" applyAlignment="1" applyProtection="1">
      <alignment vertical="center" wrapText="1"/>
    </xf>
    <xf numFmtId="0" fontId="13" fillId="0" borderId="0" xfId="0" applyNumberFormat="1" applyFont="1" applyFill="1" applyBorder="1" applyAlignment="1" applyProtection="1">
      <alignment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1" fillId="0" borderId="0" xfId="0" applyFont="1" applyAlignment="1">
      <alignment wrapText="1"/>
    </xf>
    <xf numFmtId="0" fontId="15" fillId="0" borderId="0" xfId="0" applyNumberFormat="1" applyFont="1" applyFill="1" applyBorder="1" applyAlignment="1" applyProtection="1">
      <alignment horizontal="center" vertical="center" wrapText="1"/>
    </xf>
    <xf numFmtId="0" fontId="10" fillId="0" borderId="0" xfId="0" applyNumberFormat="1" applyFont="1" applyFill="1" applyBorder="1" applyAlignment="1" applyProtection="1">
      <alignment vertical="center" wrapText="1"/>
    </xf>
    <xf numFmtId="0" fontId="10" fillId="0" borderId="0" xfId="0" applyNumberFormat="1" applyFont="1" applyFill="1" applyBorder="1" applyAlignment="1" applyProtection="1">
      <alignment vertical="center" wrapText="1"/>
    </xf>
    <xf numFmtId="0" fontId="11" fillId="0" borderId="0" xfId="0" applyFont="1" applyAlignment="1">
      <alignment wrapText="1"/>
    </xf>
    <xf numFmtId="0" fontId="11" fillId="0" borderId="0" xfId="0" applyFont="1" applyAlignment="1">
      <alignment vertical="center" wrapText="1"/>
    </xf>
    <xf numFmtId="0" fontId="14" fillId="0" borderId="0" xfId="0" applyFont="1" applyBorder="1" applyAlignment="1">
      <alignment horizontal="right" vertical="center"/>
    </xf>
    <xf numFmtId="0" fontId="6" fillId="2" borderId="0" xfId="0" applyNumberFormat="1" applyFont="1" applyFill="1" applyBorder="1" applyAlignment="1" applyProtection="1">
      <alignment horizontal="center" vertical="center" wrapText="1"/>
    </xf>
    <xf numFmtId="0" fontId="9" fillId="2" borderId="0" xfId="0" applyNumberFormat="1" applyFont="1" applyFill="1" applyBorder="1" applyAlignment="1" applyProtection="1">
      <alignment horizontal="center" vertical="center" wrapText="1"/>
    </xf>
    <xf numFmtId="3" fontId="9" fillId="2" borderId="0" xfId="0" applyNumberFormat="1" applyFont="1" applyFill="1" applyBorder="1" applyAlignment="1" applyProtection="1">
      <alignment horizontal="right" wrapText="1"/>
    </xf>
    <xf numFmtId="3" fontId="6" fillId="2" borderId="0" xfId="0" quotePrefix="1" applyNumberFormat="1" applyFont="1" applyFill="1" applyBorder="1" applyAlignment="1">
      <alignment horizontal="right"/>
    </xf>
    <xf numFmtId="0" fontId="6" fillId="0" borderId="0" xfId="0" quotePrefix="1" applyFont="1" applyBorder="1" applyAlignment="1">
      <alignment horizontal="left" wrapText="1"/>
    </xf>
    <xf numFmtId="0" fontId="6" fillId="0" borderId="0" xfId="0" quotePrefix="1" applyFont="1" applyBorder="1" applyAlignment="1">
      <alignment horizontal="center" wrapText="1"/>
    </xf>
    <xf numFmtId="0" fontId="6" fillId="0" borderId="0" xfId="0" quotePrefix="1" applyNumberFormat="1" applyFont="1" applyFill="1" applyBorder="1" applyAlignment="1" applyProtection="1">
      <alignment horizontal="left"/>
    </xf>
    <xf numFmtId="3" fontId="9" fillId="2" borderId="0" xfId="0" quotePrefix="1" applyNumberFormat="1" applyFont="1" applyFill="1" applyBorder="1" applyAlignment="1">
      <alignment horizontal="right"/>
    </xf>
    <xf numFmtId="0" fontId="16" fillId="0" borderId="0" xfId="0" applyFont="1" applyBorder="1" applyAlignment="1">
      <alignment wrapText="1"/>
    </xf>
    <xf numFmtId="0" fontId="9" fillId="0" borderId="0" xfId="0" quotePrefix="1" applyFont="1" applyBorder="1" applyAlignment="1">
      <alignment horizontal="left" wrapText="1"/>
    </xf>
    <xf numFmtId="0" fontId="9" fillId="0" borderId="0" xfId="0" quotePrefix="1" applyFont="1" applyBorder="1" applyAlignment="1">
      <alignment horizontal="center" wrapText="1"/>
    </xf>
    <xf numFmtId="0" fontId="9" fillId="0" borderId="0" xfId="0" quotePrefix="1" applyNumberFormat="1" applyFont="1" applyFill="1" applyBorder="1" applyAlignment="1" applyProtection="1">
      <alignment horizontal="left"/>
    </xf>
    <xf numFmtId="0" fontId="11" fillId="0" borderId="0" xfId="0" applyFont="1" applyBorder="1" applyAlignment="1">
      <alignment wrapText="1"/>
    </xf>
    <xf numFmtId="0" fontId="0" fillId="0" borderId="0" xfId="0" applyBorder="1"/>
    <xf numFmtId="0" fontId="3" fillId="2" borderId="3" xfId="0" applyNumberFormat="1" applyFont="1" applyFill="1" applyBorder="1" applyAlignment="1" applyProtection="1">
      <alignment horizontal="center" vertical="center" wrapText="1"/>
    </xf>
    <xf numFmtId="0" fontId="3" fillId="2" borderId="4" xfId="0" applyNumberFormat="1" applyFont="1" applyFill="1" applyBorder="1" applyAlignment="1" applyProtection="1">
      <alignment horizontal="center" vertical="center" wrapText="1"/>
    </xf>
    <xf numFmtId="0" fontId="3" fillId="0" borderId="2" xfId="0" quotePrefix="1" applyFont="1" applyBorder="1" applyAlignment="1">
      <alignment horizontal="center" wrapText="1"/>
    </xf>
    <xf numFmtId="0" fontId="3" fillId="0" borderId="2" xfId="0" quotePrefix="1" applyFont="1" applyBorder="1" applyAlignment="1">
      <alignment horizontal="left" wrapText="1"/>
    </xf>
    <xf numFmtId="0" fontId="3" fillId="0" borderId="2" xfId="0" quotePrefix="1" applyNumberFormat="1" applyFont="1" applyFill="1" applyBorder="1" applyAlignment="1" applyProtection="1">
      <alignment horizontal="left"/>
    </xf>
    <xf numFmtId="0" fontId="0" fillId="6" borderId="0" xfId="0" applyFill="1"/>
    <xf numFmtId="0" fontId="0" fillId="5" borderId="0" xfId="0" applyFill="1"/>
    <xf numFmtId="3" fontId="6" fillId="5" borderId="3" xfId="0" applyNumberFormat="1" applyFont="1" applyFill="1" applyBorder="1" applyAlignment="1" applyProtection="1">
      <alignment horizontal="center" vertical="center" wrapText="1"/>
    </xf>
    <xf numFmtId="3" fontId="6" fillId="2" borderId="3" xfId="0" applyNumberFormat="1" applyFont="1" applyFill="1" applyBorder="1" applyAlignment="1" applyProtection="1">
      <alignment horizontal="center" vertical="center" wrapText="1"/>
    </xf>
    <xf numFmtId="0" fontId="0" fillId="0" borderId="0" xfId="0" applyFont="1"/>
    <xf numFmtId="3" fontId="3" fillId="5" borderId="3" xfId="0" applyNumberFormat="1" applyFont="1" applyFill="1" applyBorder="1" applyAlignment="1" applyProtection="1">
      <alignment horizontal="center" vertical="center" wrapText="1"/>
    </xf>
    <xf numFmtId="3" fontId="3" fillId="2" borderId="3" xfId="0" applyNumberFormat="1" applyFont="1" applyFill="1" applyBorder="1" applyAlignment="1" applyProtection="1">
      <alignment horizontal="center" vertical="center" wrapText="1"/>
    </xf>
    <xf numFmtId="0" fontId="0" fillId="2" borderId="0" xfId="0" applyFill="1"/>
    <xf numFmtId="0" fontId="0" fillId="2" borderId="0" xfId="0" applyFont="1" applyFill="1"/>
    <xf numFmtId="0" fontId="3" fillId="2" borderId="1" xfId="0" applyNumberFormat="1" applyFont="1" applyFill="1" applyBorder="1" applyAlignment="1" applyProtection="1">
      <alignment horizontal="center" vertical="center" wrapText="1"/>
    </xf>
    <xf numFmtId="0" fontId="3" fillId="2" borderId="2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3" fillId="2" borderId="2" xfId="0" applyNumberFormat="1" applyFont="1" applyFill="1" applyBorder="1" applyAlignment="1" applyProtection="1">
      <alignment horizontal="left" vertical="center" wrapText="1"/>
    </xf>
    <xf numFmtId="0" fontId="6" fillId="2" borderId="4" xfId="0" applyNumberFormat="1" applyFont="1" applyFill="1" applyBorder="1" applyAlignment="1" applyProtection="1">
      <alignment horizontal="center" vertical="center" wrapText="1"/>
    </xf>
    <xf numFmtId="0" fontId="9" fillId="4" borderId="3" xfId="0" applyNumberFormat="1" applyFont="1" applyFill="1" applyBorder="1" applyAlignment="1" applyProtection="1">
      <alignment horizontal="left" vertical="center" wrapText="1"/>
    </xf>
    <xf numFmtId="0" fontId="7" fillId="4" borderId="3" xfId="0" applyNumberFormat="1" applyFont="1" applyFill="1" applyBorder="1" applyAlignment="1" applyProtection="1">
      <alignment horizontal="left" vertical="center" wrapText="1"/>
    </xf>
    <xf numFmtId="3" fontId="3" fillId="4" borderId="4" xfId="0" applyNumberFormat="1" applyFont="1" applyFill="1" applyBorder="1" applyAlignment="1">
      <alignment horizontal="right"/>
    </xf>
    <xf numFmtId="0" fontId="7" fillId="5" borderId="3" xfId="0" applyNumberFormat="1" applyFont="1" applyFill="1" applyBorder="1" applyAlignment="1" applyProtection="1">
      <alignment horizontal="left" vertical="center" wrapText="1"/>
    </xf>
    <xf numFmtId="0" fontId="9" fillId="7" borderId="3" xfId="0" applyNumberFormat="1" applyFont="1" applyFill="1" applyBorder="1" applyAlignment="1" applyProtection="1">
      <alignment horizontal="left" vertical="center" wrapText="1"/>
    </xf>
    <xf numFmtId="0" fontId="7" fillId="5" borderId="3" xfId="0" quotePrefix="1" applyFont="1" applyFill="1" applyBorder="1" applyAlignment="1">
      <alignment horizontal="left" vertical="center"/>
    </xf>
    <xf numFmtId="0" fontId="19" fillId="5" borderId="3" xfId="0" quotePrefix="1" applyFont="1" applyFill="1" applyBorder="1" applyAlignment="1">
      <alignment horizontal="left" vertical="center"/>
    </xf>
    <xf numFmtId="0" fontId="19" fillId="5" borderId="3" xfId="0" quotePrefix="1" applyFont="1" applyFill="1" applyBorder="1" applyAlignment="1">
      <alignment horizontal="left" vertical="center" wrapText="1"/>
    </xf>
    <xf numFmtId="0" fontId="6" fillId="2" borderId="1" xfId="0" quotePrefix="1" applyFont="1" applyFill="1" applyBorder="1" applyAlignment="1">
      <alignment horizontal="left" wrapText="1"/>
    </xf>
    <xf numFmtId="0" fontId="6" fillId="2" borderId="2" xfId="0" quotePrefix="1" applyFont="1" applyFill="1" applyBorder="1" applyAlignment="1">
      <alignment horizontal="left" wrapText="1"/>
    </xf>
    <xf numFmtId="0" fontId="6" fillId="2" borderId="2" xfId="0" quotePrefix="1" applyFont="1" applyFill="1" applyBorder="1" applyAlignment="1">
      <alignment horizontal="center" wrapText="1"/>
    </xf>
    <xf numFmtId="0" fontId="6" fillId="2" borderId="2" xfId="0" quotePrefix="1" applyNumberFormat="1" applyFont="1" applyFill="1" applyBorder="1" applyAlignment="1" applyProtection="1">
      <alignment horizontal="left"/>
    </xf>
    <xf numFmtId="0" fontId="6" fillId="2" borderId="1" xfId="0" applyNumberFormat="1" applyFont="1" applyFill="1" applyBorder="1" applyAlignment="1" applyProtection="1">
      <alignment horizontal="center" vertical="center" wrapText="1"/>
    </xf>
    <xf numFmtId="0" fontId="6" fillId="2" borderId="2" xfId="0" applyNumberFormat="1" applyFont="1" applyFill="1" applyBorder="1" applyAlignment="1" applyProtection="1">
      <alignment horizontal="center" vertical="center" wrapText="1"/>
    </xf>
    <xf numFmtId="0" fontId="0" fillId="0" borderId="0" xfId="0"/>
    <xf numFmtId="3" fontId="3" fillId="2" borderId="3" xfId="0" applyNumberFormat="1" applyFont="1" applyFill="1" applyBorder="1" applyAlignment="1">
      <alignment horizontal="right"/>
    </xf>
    <xf numFmtId="0" fontId="7" fillId="2" borderId="3" xfId="0" quotePrefix="1" applyFont="1" applyFill="1" applyBorder="1" applyAlignment="1">
      <alignment horizontal="left" vertical="center"/>
    </xf>
    <xf numFmtId="3" fontId="6" fillId="3" borderId="3" xfId="0" applyNumberFormat="1" applyFont="1" applyFill="1" applyBorder="1" applyAlignment="1">
      <alignment horizontal="right"/>
    </xf>
    <xf numFmtId="0" fontId="9" fillId="2" borderId="3" xfId="0" quotePrefix="1" applyFont="1" applyFill="1" applyBorder="1" applyAlignment="1">
      <alignment horizontal="left" vertical="center"/>
    </xf>
    <xf numFmtId="0" fontId="0" fillId="0" borderId="3" xfId="0" applyBorder="1"/>
    <xf numFmtId="0" fontId="1" fillId="0" borderId="0" xfId="0" applyFont="1"/>
    <xf numFmtId="3" fontId="0" fillId="0" borderId="3" xfId="0" applyNumberFormat="1" applyBorder="1"/>
    <xf numFmtId="0" fontId="3" fillId="2" borderId="4" xfId="0" applyNumberFormat="1" applyFont="1" applyFill="1" applyBorder="1" applyAlignment="1">
      <alignment horizontal="right"/>
    </xf>
    <xf numFmtId="0" fontId="3" fillId="5" borderId="4" xfId="0" applyNumberFormat="1" applyFont="1" applyFill="1" applyBorder="1" applyAlignment="1">
      <alignment horizontal="right"/>
    </xf>
    <xf numFmtId="0" fontId="6" fillId="5" borderId="4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center" wrapText="1"/>
    </xf>
    <xf numFmtId="3" fontId="3" fillId="2" borderId="3" xfId="0" applyNumberFormat="1" applyFont="1" applyFill="1" applyBorder="1" applyAlignment="1">
      <alignment horizontal="center"/>
    </xf>
    <xf numFmtId="0" fontId="1" fillId="0" borderId="3" xfId="0" applyFont="1" applyBorder="1" applyAlignment="1">
      <alignment horizontal="center" wrapText="1"/>
    </xf>
    <xf numFmtId="3" fontId="3" fillId="4" borderId="3" xfId="0" applyNumberFormat="1" applyFont="1" applyFill="1" applyBorder="1" applyAlignment="1">
      <alignment horizontal="left" wrapText="1"/>
    </xf>
    <xf numFmtId="3" fontId="3" fillId="5" borderId="3" xfId="0" applyNumberFormat="1" applyFont="1" applyFill="1" applyBorder="1" applyAlignment="1">
      <alignment horizontal="left" wrapText="1"/>
    </xf>
    <xf numFmtId="3" fontId="3" fillId="2" borderId="3" xfId="0" applyNumberFormat="1" applyFont="1" applyFill="1" applyBorder="1" applyAlignment="1">
      <alignment horizontal="left" wrapText="1"/>
    </xf>
    <xf numFmtId="3" fontId="6" fillId="5" borderId="3" xfId="0" applyNumberFormat="1" applyFont="1" applyFill="1" applyBorder="1" applyAlignment="1">
      <alignment horizontal="left" wrapText="1"/>
    </xf>
    <xf numFmtId="0" fontId="3" fillId="2" borderId="3" xfId="0" applyNumberFormat="1" applyFont="1" applyFill="1" applyBorder="1" applyAlignment="1" applyProtection="1">
      <alignment horizontal="left" vertical="center" wrapText="1"/>
    </xf>
    <xf numFmtId="0" fontId="3" fillId="2" borderId="3" xfId="0" applyNumberFormat="1" applyFont="1" applyFill="1" applyBorder="1" applyAlignment="1">
      <alignment horizontal="right"/>
    </xf>
    <xf numFmtId="3" fontId="6" fillId="4" borderId="3" xfId="0" applyNumberFormat="1" applyFont="1" applyFill="1" applyBorder="1" applyAlignment="1">
      <alignment horizontal="right"/>
    </xf>
    <xf numFmtId="3" fontId="3" fillId="2" borderId="2" xfId="0" applyNumberFormat="1" applyFont="1" applyFill="1" applyBorder="1" applyAlignment="1" applyProtection="1">
      <alignment horizontal="center" vertical="center" wrapText="1"/>
    </xf>
    <xf numFmtId="3" fontId="3" fillId="2" borderId="4" xfId="0" applyNumberFormat="1" applyFont="1" applyFill="1" applyBorder="1" applyAlignment="1" applyProtection="1">
      <alignment horizontal="center" vertical="center" wrapText="1"/>
    </xf>
    <xf numFmtId="3" fontId="3" fillId="2" borderId="1" xfId="0" applyNumberFormat="1" applyFont="1" applyFill="1" applyBorder="1" applyAlignment="1" applyProtection="1">
      <alignment horizontal="center" vertical="center" wrapText="1"/>
    </xf>
    <xf numFmtId="0" fontId="0" fillId="2" borderId="3" xfId="0" applyFill="1" applyBorder="1" applyAlignment="1">
      <alignment horizontal="center"/>
    </xf>
    <xf numFmtId="0" fontId="0" fillId="3" borderId="3" xfId="0" applyFill="1" applyBorder="1"/>
    <xf numFmtId="0" fontId="24" fillId="3" borderId="3" xfId="0" applyNumberFormat="1" applyFont="1" applyFill="1" applyBorder="1" applyAlignment="1" applyProtection="1">
      <alignment horizontal="left" vertical="center" wrapText="1"/>
    </xf>
    <xf numFmtId="3" fontId="24" fillId="3" borderId="4" xfId="0" applyNumberFormat="1" applyFont="1" applyFill="1" applyBorder="1" applyAlignment="1">
      <alignment horizontal="right"/>
    </xf>
    <xf numFmtId="3" fontId="24" fillId="3" borderId="3" xfId="0" applyNumberFormat="1" applyFont="1" applyFill="1" applyBorder="1" applyAlignment="1">
      <alignment horizontal="right"/>
    </xf>
    <xf numFmtId="0" fontId="1" fillId="3" borderId="3" xfId="0" applyFont="1" applyFill="1" applyBorder="1"/>
    <xf numFmtId="0" fontId="0" fillId="4" borderId="3" xfId="0" applyFill="1" applyBorder="1"/>
    <xf numFmtId="0" fontId="0" fillId="5" borderId="3" xfId="0" applyFill="1" applyBorder="1"/>
    <xf numFmtId="3" fontId="6" fillId="2" borderId="3" xfId="0" applyNumberFormat="1" applyFont="1" applyFill="1" applyBorder="1" applyAlignment="1">
      <alignment horizontal="center" wrapText="1"/>
    </xf>
    <xf numFmtId="3" fontId="6" fillId="2" borderId="3" xfId="0" applyNumberFormat="1" applyFont="1" applyFill="1" applyBorder="1" applyAlignment="1">
      <alignment horizontal="center"/>
    </xf>
    <xf numFmtId="0" fontId="0" fillId="2" borderId="3" xfId="0" applyFill="1" applyBorder="1"/>
    <xf numFmtId="3" fontId="24" fillId="3" borderId="3" xfId="0" applyNumberFormat="1" applyFont="1" applyFill="1" applyBorder="1" applyAlignment="1">
      <alignment horizontal="left" wrapText="1"/>
    </xf>
    <xf numFmtId="3" fontId="6" fillId="7" borderId="3" xfId="0" applyNumberFormat="1" applyFont="1" applyFill="1" applyBorder="1" applyAlignment="1">
      <alignment horizontal="left"/>
    </xf>
    <xf numFmtId="0" fontId="7" fillId="3" borderId="3" xfId="0" applyNumberFormat="1" applyFont="1" applyFill="1" applyBorder="1" applyAlignment="1" applyProtection="1">
      <alignment horizontal="left" vertical="center" wrapText="1"/>
    </xf>
    <xf numFmtId="0" fontId="7" fillId="3" borderId="3" xfId="0" applyNumberFormat="1" applyFont="1" applyFill="1" applyBorder="1" applyAlignment="1" applyProtection="1">
      <alignment vertical="center" wrapText="1"/>
    </xf>
    <xf numFmtId="0" fontId="9" fillId="7" borderId="3" xfId="0" applyFont="1" applyFill="1" applyBorder="1" applyAlignment="1">
      <alignment horizontal="left" vertical="center"/>
    </xf>
    <xf numFmtId="0" fontId="7" fillId="7" borderId="3" xfId="0" applyNumberFormat="1" applyFont="1" applyFill="1" applyBorder="1" applyAlignment="1" applyProtection="1">
      <alignment horizontal="left" vertical="center" wrapText="1"/>
    </xf>
    <xf numFmtId="0" fontId="7" fillId="7" borderId="3" xfId="0" applyNumberFormat="1" applyFont="1" applyFill="1" applyBorder="1" applyAlignment="1" applyProtection="1">
      <alignment vertical="center" wrapText="1"/>
    </xf>
    <xf numFmtId="0" fontId="20" fillId="2" borderId="3" xfId="0" quotePrefix="1" applyFont="1" applyFill="1" applyBorder="1" applyAlignment="1">
      <alignment horizontal="left" vertical="center"/>
    </xf>
    <xf numFmtId="0" fontId="20" fillId="2" borderId="3" xfId="0" quotePrefix="1" applyFont="1" applyFill="1" applyBorder="1" applyAlignment="1">
      <alignment horizontal="left" vertical="center" wrapText="1"/>
    </xf>
    <xf numFmtId="0" fontId="6" fillId="2" borderId="3" xfId="0" applyNumberFormat="1" applyFont="1" applyFill="1" applyBorder="1" applyAlignment="1">
      <alignment horizontal="right"/>
    </xf>
    <xf numFmtId="0" fontId="3" fillId="7" borderId="3" xfId="0" applyNumberFormat="1" applyFont="1" applyFill="1" applyBorder="1" applyAlignment="1">
      <alignment horizontal="right"/>
    </xf>
    <xf numFmtId="0" fontId="3" fillId="3" borderId="3" xfId="0" applyNumberFormat="1" applyFont="1" applyFill="1" applyBorder="1" applyAlignment="1">
      <alignment horizontal="right"/>
    </xf>
    <xf numFmtId="0" fontId="0" fillId="4" borderId="3" xfId="0" applyNumberFormat="1" applyFill="1" applyBorder="1"/>
    <xf numFmtId="3" fontId="0" fillId="4" borderId="3" xfId="0" applyNumberFormat="1" applyFill="1" applyBorder="1"/>
    <xf numFmtId="0" fontId="0" fillId="5" borderId="3" xfId="0" applyNumberFormat="1" applyFill="1" applyBorder="1"/>
    <xf numFmtId="3" fontId="0" fillId="5" borderId="3" xfId="0" applyNumberFormat="1" applyFill="1" applyBorder="1"/>
    <xf numFmtId="0" fontId="0" fillId="0" borderId="3" xfId="0" applyNumberFormat="1" applyBorder="1"/>
    <xf numFmtId="0" fontId="3" fillId="5" borderId="3" xfId="0" applyNumberFormat="1" applyFont="1" applyFill="1" applyBorder="1" applyAlignment="1">
      <alignment horizontal="right"/>
    </xf>
    <xf numFmtId="0" fontId="0" fillId="2" borderId="3" xfId="0" applyFont="1" applyFill="1" applyBorder="1"/>
    <xf numFmtId="0" fontId="0" fillId="5" borderId="3" xfId="0" applyFont="1" applyFill="1" applyBorder="1"/>
    <xf numFmtId="0" fontId="0" fillId="4" borderId="3" xfId="0" applyFont="1" applyFill="1" applyBorder="1"/>
    <xf numFmtId="0" fontId="22" fillId="4" borderId="3" xfId="0" applyNumberFormat="1" applyFont="1" applyFill="1" applyBorder="1" applyAlignment="1" applyProtection="1">
      <alignment horizontal="center" vertical="center" wrapText="1"/>
    </xf>
    <xf numFmtId="0" fontId="22" fillId="5" borderId="3" xfId="0" applyNumberFormat="1" applyFont="1" applyFill="1" applyBorder="1" applyAlignment="1" applyProtection="1">
      <alignment horizontal="center" vertical="center" wrapText="1"/>
    </xf>
    <xf numFmtId="0" fontId="9" fillId="4" borderId="3" xfId="0" quotePrefix="1" applyFont="1" applyFill="1" applyBorder="1" applyAlignment="1">
      <alignment horizontal="left" vertical="center"/>
    </xf>
    <xf numFmtId="0" fontId="6" fillId="4" borderId="4" xfId="0" applyNumberFormat="1" applyFont="1" applyFill="1" applyBorder="1" applyAlignment="1">
      <alignment horizontal="right"/>
    </xf>
    <xf numFmtId="3" fontId="6" fillId="4" borderId="3" xfId="0" applyNumberFormat="1" applyFont="1" applyFill="1" applyBorder="1" applyAlignment="1">
      <alignment horizontal="left" wrapText="1"/>
    </xf>
    <xf numFmtId="0" fontId="23" fillId="5" borderId="3" xfId="0" applyNumberFormat="1" applyFont="1" applyFill="1" applyBorder="1" applyAlignment="1" applyProtection="1">
      <alignment horizontal="center" vertical="center" wrapText="1"/>
    </xf>
    <xf numFmtId="0" fontId="3" fillId="4" borderId="4" xfId="0" applyNumberFormat="1" applyFont="1" applyFill="1" applyBorder="1" applyAlignment="1" applyProtection="1">
      <alignment horizontal="center" vertical="center" wrapText="1"/>
    </xf>
    <xf numFmtId="0" fontId="3" fillId="4" borderId="4" xfId="0" applyNumberFormat="1" applyFont="1" applyFill="1" applyBorder="1" applyAlignment="1" applyProtection="1">
      <alignment horizontal="left" vertical="center" wrapText="1"/>
    </xf>
    <xf numFmtId="3" fontId="3" fillId="4" borderId="3" xfId="0" applyNumberFormat="1" applyFont="1" applyFill="1" applyBorder="1" applyAlignment="1" applyProtection="1">
      <alignment horizontal="left" vertical="center" wrapText="1"/>
    </xf>
    <xf numFmtId="3" fontId="6" fillId="7" borderId="3" xfId="0" applyNumberFormat="1" applyFont="1" applyFill="1" applyBorder="1" applyAlignment="1">
      <alignment horizontal="left" wrapText="1"/>
    </xf>
    <xf numFmtId="3" fontId="6" fillId="3" borderId="3" xfId="0" applyNumberFormat="1" applyFont="1" applyFill="1" applyBorder="1" applyAlignment="1">
      <alignment horizontal="left" wrapText="1"/>
    </xf>
    <xf numFmtId="0" fontId="7" fillId="2" borderId="3" xfId="0" applyFont="1" applyFill="1" applyBorder="1" applyAlignment="1">
      <alignment horizontal="center" vertical="center"/>
    </xf>
    <xf numFmtId="0" fontId="7" fillId="2" borderId="3" xfId="0" applyNumberFormat="1" applyFont="1" applyFill="1" applyBorder="1" applyAlignment="1" applyProtection="1">
      <alignment horizontal="center" vertical="center"/>
    </xf>
    <xf numFmtId="0" fontId="7" fillId="2" borderId="3" xfId="0" applyNumberFormat="1" applyFont="1" applyFill="1" applyBorder="1" applyAlignment="1" applyProtection="1">
      <alignment horizontal="center" vertical="center" wrapText="1"/>
    </xf>
    <xf numFmtId="0" fontId="3" fillId="2" borderId="3" xfId="0" applyNumberFormat="1" applyFont="1" applyFill="1" applyBorder="1" applyAlignment="1">
      <alignment horizontal="center"/>
    </xf>
    <xf numFmtId="0" fontId="0" fillId="2" borderId="3" xfId="0" applyFont="1" applyFill="1" applyBorder="1" applyAlignment="1">
      <alignment horizontal="center"/>
    </xf>
    <xf numFmtId="0" fontId="1" fillId="3" borderId="3" xfId="0" applyNumberFormat="1" applyFont="1" applyFill="1" applyBorder="1"/>
    <xf numFmtId="3" fontId="1" fillId="3" borderId="3" xfId="0" applyNumberFormat="1" applyFont="1" applyFill="1" applyBorder="1"/>
    <xf numFmtId="0" fontId="0" fillId="5" borderId="1" xfId="0" applyFill="1" applyBorder="1"/>
    <xf numFmtId="0" fontId="0" fillId="0" borderId="1" xfId="0" applyBorder="1"/>
    <xf numFmtId="0" fontId="5" fillId="4" borderId="1" xfId="0" applyNumberFormat="1" applyFont="1" applyFill="1" applyBorder="1" applyAlignment="1" applyProtection="1">
      <alignment horizontal="center" vertical="center" wrapText="1"/>
    </xf>
    <xf numFmtId="0" fontId="2" fillId="5" borderId="1" xfId="0" applyNumberFormat="1" applyFont="1" applyFill="1" applyBorder="1" applyAlignment="1" applyProtection="1">
      <alignment horizontal="center" vertical="center" wrapText="1"/>
    </xf>
    <xf numFmtId="0" fontId="6" fillId="3" borderId="3" xfId="0" applyNumberFormat="1" applyFont="1" applyFill="1" applyBorder="1" applyAlignment="1" applyProtection="1">
      <alignment horizontal="right" vertical="center" wrapText="1"/>
    </xf>
    <xf numFmtId="3" fontId="3" fillId="4" borderId="3" xfId="0" applyNumberFormat="1" applyFont="1" applyFill="1" applyBorder="1" applyAlignment="1" applyProtection="1">
      <alignment horizontal="right" vertical="center" wrapText="1"/>
    </xf>
    <xf numFmtId="0" fontId="6" fillId="3" borderId="3" xfId="0" applyNumberFormat="1" applyFont="1" applyFill="1" applyBorder="1" applyAlignment="1" applyProtection="1">
      <alignment horizontal="left" vertical="center" wrapText="1"/>
    </xf>
    <xf numFmtId="0" fontId="3" fillId="5" borderId="3" xfId="0" applyNumberFormat="1" applyFont="1" applyFill="1" applyBorder="1" applyAlignment="1" applyProtection="1">
      <alignment horizontal="left" vertical="center" wrapText="1"/>
    </xf>
    <xf numFmtId="0" fontId="21" fillId="5" borderId="3" xfId="0" applyFont="1" applyFill="1" applyBorder="1" applyAlignment="1">
      <alignment horizontal="left" wrapText="1"/>
    </xf>
    <xf numFmtId="0" fontId="21" fillId="0" borderId="3" xfId="0" applyFont="1" applyBorder="1" applyAlignment="1">
      <alignment horizontal="left" wrapText="1"/>
    </xf>
    <xf numFmtId="0" fontId="6" fillId="4" borderId="3" xfId="0" applyNumberFormat="1" applyFont="1" applyFill="1" applyBorder="1" applyAlignment="1" applyProtection="1">
      <alignment horizontal="left" vertical="center" wrapText="1"/>
    </xf>
    <xf numFmtId="0" fontId="21" fillId="4" borderId="3" xfId="0" applyFont="1" applyFill="1" applyBorder="1" applyAlignment="1">
      <alignment wrapText="1"/>
    </xf>
    <xf numFmtId="0" fontId="21" fillId="5" borderId="3" xfId="0" applyFont="1" applyFill="1" applyBorder="1" applyAlignment="1">
      <alignment wrapText="1"/>
    </xf>
    <xf numFmtId="0" fontId="21" fillId="0" borderId="3" xfId="0" applyFont="1" applyBorder="1" applyAlignment="1">
      <alignment wrapText="1"/>
    </xf>
    <xf numFmtId="0" fontId="24" fillId="3" borderId="3" xfId="0" applyFont="1" applyFill="1" applyBorder="1" applyAlignment="1">
      <alignment wrapText="1"/>
    </xf>
    <xf numFmtId="0" fontId="21" fillId="0" borderId="3" xfId="0" applyFont="1" applyBorder="1"/>
    <xf numFmtId="0" fontId="0" fillId="2" borderId="3" xfId="0" applyNumberFormat="1" applyFill="1" applyBorder="1"/>
    <xf numFmtId="0" fontId="21" fillId="2" borderId="3" xfId="0" applyFont="1" applyFill="1" applyBorder="1" applyAlignment="1">
      <alignment wrapText="1"/>
    </xf>
    <xf numFmtId="0" fontId="0" fillId="8" borderId="3" xfId="0" applyFill="1" applyBorder="1"/>
    <xf numFmtId="0" fontId="0" fillId="8" borderId="3" xfId="0" applyNumberFormat="1" applyFill="1" applyBorder="1"/>
    <xf numFmtId="0" fontId="0" fillId="8" borderId="3" xfId="0" applyFont="1" applyFill="1" applyBorder="1"/>
    <xf numFmtId="0" fontId="21" fillId="8" borderId="3" xfId="0" applyFont="1" applyFill="1" applyBorder="1" applyAlignment="1">
      <alignment wrapText="1"/>
    </xf>
    <xf numFmtId="4" fontId="6" fillId="0" borderId="3" xfId="0" applyNumberFormat="1" applyFont="1" applyFill="1" applyBorder="1" applyAlignment="1">
      <alignment horizontal="right"/>
    </xf>
    <xf numFmtId="4" fontId="6" fillId="0" borderId="3" xfId="0" applyNumberFormat="1" applyFont="1" applyBorder="1" applyAlignment="1">
      <alignment horizontal="right"/>
    </xf>
    <xf numFmtId="4" fontId="6" fillId="3" borderId="3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/>
    </xf>
    <xf numFmtId="4" fontId="3" fillId="5" borderId="3" xfId="0" applyNumberFormat="1" applyFont="1" applyFill="1" applyBorder="1" applyAlignment="1">
      <alignment horizontal="right"/>
    </xf>
    <xf numFmtId="4" fontId="6" fillId="4" borderId="3" xfId="0" applyNumberFormat="1" applyFont="1" applyFill="1" applyBorder="1" applyAlignment="1">
      <alignment horizontal="right"/>
    </xf>
    <xf numFmtId="4" fontId="0" fillId="0" borderId="3" xfId="0" applyNumberFormat="1" applyBorder="1"/>
    <xf numFmtId="4" fontId="22" fillId="4" borderId="3" xfId="0" applyNumberFormat="1" applyFont="1" applyFill="1" applyBorder="1" applyAlignment="1" applyProtection="1">
      <alignment horizontal="right" vertical="center" wrapText="1"/>
    </xf>
    <xf numFmtId="4" fontId="6" fillId="3" borderId="3" xfId="0" applyNumberFormat="1" applyFont="1" applyFill="1" applyBorder="1" applyAlignment="1" applyProtection="1">
      <alignment horizontal="right" vertical="center" wrapText="1"/>
    </xf>
    <xf numFmtId="4" fontId="3" fillId="4" borderId="3" xfId="0" applyNumberFormat="1" applyFont="1" applyFill="1" applyBorder="1" applyAlignment="1" applyProtection="1">
      <alignment horizontal="right" vertical="center" wrapText="1"/>
    </xf>
    <xf numFmtId="4" fontId="6" fillId="7" borderId="3" xfId="0" applyNumberFormat="1" applyFont="1" applyFill="1" applyBorder="1" applyAlignment="1">
      <alignment horizontal="right"/>
    </xf>
    <xf numFmtId="4" fontId="24" fillId="3" borderId="3" xfId="0" applyNumberFormat="1" applyFont="1" applyFill="1" applyBorder="1" applyAlignment="1">
      <alignment horizontal="right"/>
    </xf>
    <xf numFmtId="0" fontId="9" fillId="4" borderId="3" xfId="0" quotePrefix="1" applyFont="1" applyFill="1" applyBorder="1" applyAlignment="1">
      <alignment horizontal="left" vertical="center" wrapText="1"/>
    </xf>
    <xf numFmtId="0" fontId="9" fillId="5" borderId="3" xfId="0" quotePrefix="1" applyFont="1" applyFill="1" applyBorder="1" applyAlignment="1">
      <alignment horizontal="left" vertical="center"/>
    </xf>
    <xf numFmtId="0" fontId="9" fillId="5" borderId="3" xfId="0" quotePrefix="1" applyFont="1" applyFill="1" applyBorder="1" applyAlignment="1">
      <alignment horizontal="left" vertical="center" wrapText="1"/>
    </xf>
    <xf numFmtId="4" fontId="6" fillId="5" borderId="3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 applyProtection="1">
      <alignment horizontal="right" vertical="center" wrapText="1"/>
    </xf>
    <xf numFmtId="165" fontId="0" fillId="5" borderId="3" xfId="0" applyNumberFormat="1" applyFill="1" applyBorder="1"/>
    <xf numFmtId="165" fontId="0" fillId="0" borderId="3" xfId="0" applyNumberFormat="1" applyBorder="1"/>
    <xf numFmtId="2" fontId="0" fillId="5" borderId="3" xfId="0" applyNumberFormat="1" applyFill="1" applyBorder="1"/>
    <xf numFmtId="2" fontId="0" fillId="2" borderId="3" xfId="0" applyNumberFormat="1" applyFill="1" applyBorder="1"/>
    <xf numFmtId="2" fontId="0" fillId="0" borderId="3" xfId="0" applyNumberFormat="1" applyBorder="1"/>
    <xf numFmtId="2" fontId="0" fillId="4" borderId="3" xfId="0" applyNumberFormat="1" applyFill="1" applyBorder="1"/>
    <xf numFmtId="4" fontId="3" fillId="2" borderId="1" xfId="0" applyNumberFormat="1" applyFont="1" applyFill="1" applyBorder="1" applyAlignment="1">
      <alignment horizontal="right"/>
    </xf>
    <xf numFmtId="4" fontId="3" fillId="2" borderId="1" xfId="0" applyNumberFormat="1" applyFont="1" applyFill="1" applyBorder="1" applyAlignment="1" applyProtection="1">
      <alignment horizontal="right" wrapText="1"/>
    </xf>
    <xf numFmtId="4" fontId="6" fillId="3" borderId="1" xfId="0" applyNumberFormat="1" applyFont="1" applyFill="1" applyBorder="1" applyAlignment="1" applyProtection="1">
      <alignment horizontal="right" vertical="center" wrapText="1"/>
    </xf>
    <xf numFmtId="4" fontId="6" fillId="2" borderId="3" xfId="0" applyNumberFormat="1" applyFont="1" applyFill="1" applyBorder="1" applyAlignment="1">
      <alignment horizontal="center" wrapText="1"/>
    </xf>
    <xf numFmtId="4" fontId="3" fillId="2" borderId="1" xfId="0" applyNumberFormat="1" applyFont="1" applyFill="1" applyBorder="1" applyAlignment="1" applyProtection="1">
      <alignment horizontal="right" vertical="center" wrapText="1"/>
    </xf>
    <xf numFmtId="2" fontId="0" fillId="7" borderId="3" xfId="0" applyNumberFormat="1" applyFill="1" applyBorder="1"/>
    <xf numFmtId="2" fontId="0" fillId="3" borderId="3" xfId="0" applyNumberFormat="1" applyFill="1" applyBorder="1"/>
    <xf numFmtId="2" fontId="1" fillId="7" borderId="3" xfId="0" applyNumberFormat="1" applyFont="1" applyFill="1" applyBorder="1"/>
    <xf numFmtId="2" fontId="0" fillId="4" borderId="3" xfId="0" applyNumberFormat="1" applyFont="1" applyFill="1" applyBorder="1"/>
    <xf numFmtId="2" fontId="0" fillId="5" borderId="3" xfId="0" applyNumberFormat="1" applyFont="1" applyFill="1" applyBorder="1"/>
    <xf numFmtId="2" fontId="0" fillId="2" borderId="3" xfId="0" applyNumberFormat="1" applyFont="1" applyFill="1" applyBorder="1"/>
    <xf numFmtId="4" fontId="1" fillId="3" borderId="3" xfId="0" applyNumberFormat="1" applyFont="1" applyFill="1" applyBorder="1"/>
    <xf numFmtId="2" fontId="1" fillId="3" borderId="3" xfId="0" applyNumberFormat="1" applyFont="1" applyFill="1" applyBorder="1"/>
    <xf numFmtId="4" fontId="3" fillId="2" borderId="3" xfId="0" applyNumberFormat="1" applyFont="1" applyFill="1" applyBorder="1" applyAlignment="1" applyProtection="1">
      <alignment horizontal="right" wrapText="1"/>
    </xf>
    <xf numFmtId="4" fontId="6" fillId="0" borderId="3" xfId="0" applyNumberFormat="1" applyFont="1" applyFill="1" applyBorder="1" applyAlignment="1" applyProtection="1">
      <alignment horizontal="right" wrapText="1"/>
    </xf>
    <xf numFmtId="4" fontId="6" fillId="3" borderId="3" xfId="0" applyNumberFormat="1" applyFont="1" applyFill="1" applyBorder="1" applyAlignment="1" applyProtection="1">
      <alignment horizontal="right" wrapText="1"/>
    </xf>
    <xf numFmtId="4" fontId="6" fillId="2" borderId="3" xfId="0" applyNumberFormat="1" applyFont="1" applyFill="1" applyBorder="1" applyAlignment="1">
      <alignment horizontal="right"/>
    </xf>
    <xf numFmtId="4" fontId="6" fillId="5" borderId="4" xfId="0" applyNumberFormat="1" applyFont="1" applyFill="1" applyBorder="1" applyAlignment="1">
      <alignment horizontal="right"/>
    </xf>
    <xf numFmtId="4" fontId="3" fillId="2" borderId="4" xfId="0" applyNumberFormat="1" applyFont="1" applyFill="1" applyBorder="1" applyAlignment="1">
      <alignment horizontal="right"/>
    </xf>
    <xf numFmtId="4" fontId="3" fillId="5" borderId="4" xfId="0" applyNumberFormat="1" applyFont="1" applyFill="1" applyBorder="1" applyAlignment="1">
      <alignment horizontal="right"/>
    </xf>
    <xf numFmtId="4" fontId="6" fillId="2" borderId="4" xfId="0" applyNumberFormat="1" applyFont="1" applyFill="1" applyBorder="1" applyAlignment="1">
      <alignment horizontal="right"/>
    </xf>
    <xf numFmtId="4" fontId="1" fillId="5" borderId="3" xfId="0" applyNumberFormat="1" applyFont="1" applyFill="1" applyBorder="1"/>
    <xf numFmtId="3" fontId="1" fillId="5" borderId="3" xfId="0" applyNumberFormat="1" applyFont="1" applyFill="1" applyBorder="1"/>
    <xf numFmtId="4" fontId="1" fillId="4" borderId="3" xfId="0" applyNumberFormat="1" applyFont="1" applyFill="1" applyBorder="1"/>
    <xf numFmtId="3" fontId="1" fillId="4" borderId="3" xfId="0" applyNumberFormat="1" applyFont="1" applyFill="1" applyBorder="1"/>
    <xf numFmtId="3" fontId="0" fillId="4" borderId="3" xfId="0" applyNumberFormat="1" applyFont="1" applyFill="1" applyBorder="1"/>
    <xf numFmtId="3" fontId="0" fillId="5" borderId="3" xfId="0" applyNumberFormat="1" applyFont="1" applyFill="1" applyBorder="1"/>
    <xf numFmtId="2" fontId="0" fillId="0" borderId="3" xfId="0" applyNumberFormat="1" applyBorder="1" applyAlignment="1">
      <alignment horizontal="right"/>
    </xf>
    <xf numFmtId="2" fontId="1" fillId="5" borderId="3" xfId="0" applyNumberFormat="1" applyFont="1" applyFill="1" applyBorder="1"/>
    <xf numFmtId="2" fontId="1" fillId="4" borderId="3" xfId="0" applyNumberFormat="1" applyFont="1" applyFill="1" applyBorder="1"/>
    <xf numFmtId="0" fontId="1" fillId="4" borderId="3" xfId="0" applyFont="1" applyFill="1" applyBorder="1"/>
    <xf numFmtId="3" fontId="1" fillId="5" borderId="3" xfId="0" applyNumberFormat="1" applyFont="1" applyFill="1" applyBorder="1" applyAlignment="1">
      <alignment horizontal="right"/>
    </xf>
    <xf numFmtId="0" fontId="1" fillId="5" borderId="3" xfId="0" applyFont="1" applyFill="1" applyBorder="1"/>
    <xf numFmtId="165" fontId="1" fillId="8" borderId="3" xfId="0" applyNumberFormat="1" applyFont="1" applyFill="1" applyBorder="1"/>
    <xf numFmtId="3" fontId="1" fillId="8" borderId="3" xfId="0" applyNumberFormat="1" applyFont="1" applyFill="1" applyBorder="1"/>
    <xf numFmtId="2" fontId="1" fillId="8" borderId="3" xfId="0" applyNumberFormat="1" applyFont="1" applyFill="1" applyBorder="1"/>
    <xf numFmtId="165" fontId="1" fillId="5" borderId="3" xfId="0" applyNumberFormat="1" applyFont="1" applyFill="1" applyBorder="1"/>
    <xf numFmtId="2" fontId="3" fillId="5" borderId="3" xfId="0" applyNumberFormat="1" applyFont="1" applyFill="1" applyBorder="1" applyAlignment="1">
      <alignment horizontal="right"/>
    </xf>
    <xf numFmtId="2" fontId="3" fillId="2" borderId="3" xfId="0" applyNumberFormat="1" applyFont="1" applyFill="1" applyBorder="1" applyAlignment="1">
      <alignment horizontal="right"/>
    </xf>
    <xf numFmtId="2" fontId="6" fillId="4" borderId="3" xfId="0" applyNumberFormat="1" applyFont="1" applyFill="1" applyBorder="1" applyAlignment="1">
      <alignment horizontal="right"/>
    </xf>
    <xf numFmtId="2" fontId="6" fillId="5" borderId="3" xfId="0" applyNumberFormat="1" applyFont="1" applyFill="1" applyBorder="1" applyAlignment="1">
      <alignment horizontal="right"/>
    </xf>
    <xf numFmtId="2" fontId="22" fillId="4" borderId="3" xfId="0" applyNumberFormat="1" applyFont="1" applyFill="1" applyBorder="1" applyAlignment="1" applyProtection="1">
      <alignment horizontal="right" vertical="center" wrapText="1"/>
    </xf>
    <xf numFmtId="2" fontId="3" fillId="2" borderId="3" xfId="0" applyNumberFormat="1" applyFont="1" applyFill="1" applyBorder="1" applyAlignment="1" applyProtection="1">
      <alignment horizontal="right" vertical="center" wrapText="1"/>
    </xf>
    <xf numFmtId="4" fontId="22" fillId="5" borderId="3" xfId="0" applyNumberFormat="1" applyFont="1" applyFill="1" applyBorder="1" applyAlignment="1" applyProtection="1">
      <alignment horizontal="right" vertical="center" wrapText="1"/>
    </xf>
    <xf numFmtId="2" fontId="22" fillId="5" borderId="3" xfId="0" applyNumberFormat="1" applyFont="1" applyFill="1" applyBorder="1" applyAlignment="1" applyProtection="1">
      <alignment horizontal="right" vertical="center" wrapText="1"/>
    </xf>
    <xf numFmtId="0" fontId="3" fillId="2" borderId="4" xfId="1" applyNumberFormat="1" applyFont="1" applyFill="1" applyBorder="1" applyAlignment="1">
      <alignment horizontal="right"/>
    </xf>
    <xf numFmtId="2" fontId="6" fillId="3" borderId="3" xfId="0" applyNumberFormat="1" applyFont="1" applyFill="1" applyBorder="1" applyAlignment="1">
      <alignment horizontal="right"/>
    </xf>
    <xf numFmtId="2" fontId="6" fillId="6" borderId="3" xfId="0" applyNumberFormat="1" applyFont="1" applyFill="1" applyBorder="1" applyAlignment="1">
      <alignment horizontal="right"/>
    </xf>
    <xf numFmtId="2" fontId="6" fillId="2" borderId="3" xfId="0" applyNumberFormat="1" applyFont="1" applyFill="1" applyBorder="1" applyAlignment="1">
      <alignment horizontal="right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2" fontId="3" fillId="2" borderId="4" xfId="0" applyNumberFormat="1" applyFont="1" applyFill="1" applyBorder="1" applyAlignment="1">
      <alignment horizontal="right"/>
    </xf>
    <xf numFmtId="2" fontId="6" fillId="3" borderId="3" xfId="0" applyNumberFormat="1" applyFont="1" applyFill="1" applyBorder="1" applyAlignment="1" applyProtection="1">
      <alignment horizontal="right" vertical="center" wrapText="1"/>
    </xf>
    <xf numFmtId="4" fontId="6" fillId="3" borderId="4" xfId="0" applyNumberFormat="1" applyFont="1" applyFill="1" applyBorder="1" applyAlignment="1" applyProtection="1">
      <alignment horizontal="righ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9" borderId="1" xfId="0" applyFont="1" applyFill="1" applyBorder="1" applyAlignment="1">
      <alignment horizontal="center" vertical="center" wrapText="1"/>
    </xf>
    <xf numFmtId="0" fontId="6" fillId="9" borderId="2" xfId="0" applyFont="1" applyFill="1" applyBorder="1" applyAlignment="1">
      <alignment horizontal="center" vertical="center" wrapText="1"/>
    </xf>
    <xf numFmtId="0" fontId="3" fillId="9" borderId="4" xfId="0" applyFont="1" applyFill="1" applyBorder="1" applyAlignment="1">
      <alignment vertical="center" wrapText="1"/>
    </xf>
    <xf numFmtId="0" fontId="6" fillId="9" borderId="4" xfId="0" applyFont="1" applyFill="1" applyBorder="1" applyAlignment="1">
      <alignment horizontal="center" vertical="center" wrapText="1"/>
    </xf>
    <xf numFmtId="3" fontId="3" fillId="9" borderId="3" xfId="0" applyNumberFormat="1" applyFont="1" applyFill="1" applyBorder="1" applyAlignment="1">
      <alignment horizontal="right" vertical="center" wrapText="1"/>
    </xf>
    <xf numFmtId="0" fontId="3" fillId="9" borderId="3" xfId="0" applyFont="1" applyFill="1" applyBorder="1" applyAlignment="1">
      <alignment horizontal="center" vertical="center" wrapText="1"/>
    </xf>
    <xf numFmtId="0" fontId="6" fillId="7" borderId="3" xfId="0" applyFont="1" applyFill="1" applyBorder="1" applyAlignment="1">
      <alignment horizontal="left" vertical="center" wrapText="1"/>
    </xf>
    <xf numFmtId="3" fontId="26" fillId="7" borderId="3" xfId="0" applyNumberFormat="1" applyFont="1" applyFill="1" applyBorder="1" applyAlignment="1">
      <alignment horizontal="right"/>
    </xf>
    <xf numFmtId="0" fontId="3" fillId="7" borderId="3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left" vertical="center" wrapText="1"/>
    </xf>
    <xf numFmtId="3" fontId="26" fillId="3" borderId="3" xfId="0" applyNumberFormat="1" applyFont="1" applyFill="1" applyBorder="1" applyAlignment="1">
      <alignment horizontal="right"/>
    </xf>
    <xf numFmtId="0" fontId="3" fillId="3" borderId="3" xfId="0" applyFont="1" applyFill="1" applyBorder="1" applyAlignment="1">
      <alignment horizontal="center" vertical="center" wrapText="1"/>
    </xf>
    <xf numFmtId="0" fontId="27" fillId="10" borderId="3" xfId="0" applyFont="1" applyFill="1" applyBorder="1" applyAlignment="1">
      <alignment horizontal="left" vertical="center" wrapText="1"/>
    </xf>
    <xf numFmtId="3" fontId="3" fillId="10" borderId="3" xfId="0" applyNumberFormat="1" applyFont="1" applyFill="1" applyBorder="1" applyAlignment="1">
      <alignment horizontal="right"/>
    </xf>
    <xf numFmtId="0" fontId="3" fillId="10" borderId="3" xfId="0" applyFont="1" applyFill="1" applyBorder="1" applyAlignment="1">
      <alignment horizontal="center" vertical="center" wrapText="1"/>
    </xf>
    <xf numFmtId="0" fontId="3" fillId="8" borderId="3" xfId="0" applyFont="1" applyFill="1" applyBorder="1" applyAlignment="1">
      <alignment horizontal="left" vertical="center" wrapText="1"/>
    </xf>
    <xf numFmtId="3" fontId="3" fillId="8" borderId="3" xfId="0" applyNumberFormat="1" applyFont="1" applyFill="1" applyBorder="1" applyAlignment="1">
      <alignment horizontal="right"/>
    </xf>
    <xf numFmtId="0" fontId="3" fillId="8" borderId="3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left" vertical="center" wrapText="1"/>
    </xf>
    <xf numFmtId="3" fontId="3" fillId="4" borderId="3" xfId="0" applyNumberFormat="1" applyFont="1" applyFill="1" applyBorder="1" applyAlignment="1">
      <alignment horizontal="right"/>
    </xf>
    <xf numFmtId="0" fontId="3" fillId="4" borderId="3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left" vertical="center" wrapText="1"/>
    </xf>
    <xf numFmtId="0" fontId="3" fillId="5" borderId="2" xfId="0" applyFont="1" applyFill="1" applyBorder="1" applyAlignment="1">
      <alignment horizontal="left" vertical="center" wrapText="1"/>
    </xf>
    <xf numFmtId="0" fontId="3" fillId="5" borderId="4" xfId="0" applyFont="1" applyFill="1" applyBorder="1" applyAlignment="1">
      <alignment horizontal="left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21" fillId="10" borderId="9" xfId="0" applyFont="1" applyFill="1" applyBorder="1" applyAlignment="1">
      <alignment horizontal="left" vertical="center" indent="1"/>
    </xf>
    <xf numFmtId="0" fontId="21" fillId="10" borderId="9" xfId="0" applyFont="1" applyFill="1" applyBorder="1" applyAlignment="1">
      <alignment horizontal="left" vertical="center" wrapText="1" indent="1"/>
    </xf>
    <xf numFmtId="0" fontId="21" fillId="10" borderId="3" xfId="0" applyFont="1" applyFill="1" applyBorder="1" applyAlignment="1">
      <alignment horizontal="left" vertical="center" wrapText="1"/>
    </xf>
    <xf numFmtId="3" fontId="21" fillId="10" borderId="3" xfId="0" applyNumberFormat="1" applyFont="1" applyFill="1" applyBorder="1" applyAlignment="1">
      <alignment horizontal="right"/>
    </xf>
    <xf numFmtId="0" fontId="3" fillId="8" borderId="1" xfId="0" applyFont="1" applyFill="1" applyBorder="1" applyAlignment="1">
      <alignment horizontal="left" vertical="center"/>
    </xf>
    <xf numFmtId="0" fontId="3" fillId="8" borderId="2" xfId="0" applyFont="1" applyFill="1" applyBorder="1" applyAlignment="1">
      <alignment horizontal="left" vertical="center" wrapText="1"/>
    </xf>
    <xf numFmtId="0" fontId="3" fillId="8" borderId="4" xfId="0" applyFont="1" applyFill="1" applyBorder="1" applyAlignment="1">
      <alignment horizontal="left" vertical="center" wrapText="1"/>
    </xf>
    <xf numFmtId="0" fontId="0" fillId="0" borderId="2" xfId="0" applyBorder="1"/>
    <xf numFmtId="0" fontId="3" fillId="4" borderId="1" xfId="0" applyFont="1" applyFill="1" applyBorder="1" applyAlignment="1">
      <alignment horizontal="left" vertical="center" wrapText="1"/>
    </xf>
    <xf numFmtId="0" fontId="3" fillId="4" borderId="2" xfId="0" applyFont="1" applyFill="1" applyBorder="1" applyAlignment="1">
      <alignment horizontal="left" vertical="center" wrapText="1"/>
    </xf>
    <xf numFmtId="3" fontId="3" fillId="7" borderId="3" xfId="0" applyNumberFormat="1" applyFont="1" applyFill="1" applyBorder="1" applyAlignment="1">
      <alignment horizontal="right"/>
    </xf>
    <xf numFmtId="0" fontId="3" fillId="10" borderId="3" xfId="0" applyFont="1" applyFill="1" applyBorder="1" applyAlignment="1">
      <alignment horizontal="left" vertical="center" wrapText="1"/>
    </xf>
    <xf numFmtId="0" fontId="3" fillId="4" borderId="3" xfId="0" applyFont="1" applyFill="1" applyBorder="1" applyAlignment="1">
      <alignment horizontal="left" vertical="center" wrapText="1"/>
    </xf>
    <xf numFmtId="0" fontId="3" fillId="5" borderId="6" xfId="0" applyFont="1" applyFill="1" applyBorder="1" applyAlignment="1">
      <alignment horizontal="left" vertical="center" wrapText="1" indent="1"/>
    </xf>
    <xf numFmtId="0" fontId="3" fillId="5" borderId="7" xfId="0" applyFont="1" applyFill="1" applyBorder="1" applyAlignment="1">
      <alignment horizontal="left" vertical="center" wrapText="1" indent="1"/>
    </xf>
    <xf numFmtId="0" fontId="3" fillId="5" borderId="8" xfId="0" applyFont="1" applyFill="1" applyBorder="1" applyAlignment="1">
      <alignment horizontal="left" vertical="center" wrapText="1" indent="1"/>
    </xf>
    <xf numFmtId="0" fontId="3" fillId="2" borderId="6" xfId="0" applyFont="1" applyFill="1" applyBorder="1" applyAlignment="1">
      <alignment horizontal="left" vertical="center" wrapText="1" indent="1"/>
    </xf>
    <xf numFmtId="0" fontId="3" fillId="2" borderId="7" xfId="0" applyFont="1" applyFill="1" applyBorder="1" applyAlignment="1">
      <alignment horizontal="left" vertical="center" wrapText="1" indent="1"/>
    </xf>
    <xf numFmtId="0" fontId="3" fillId="2" borderId="8" xfId="0" applyFont="1" applyFill="1" applyBorder="1" applyAlignment="1">
      <alignment horizontal="left" vertical="center" wrapText="1" indent="1"/>
    </xf>
    <xf numFmtId="0" fontId="3" fillId="5" borderId="1" xfId="0" applyFont="1" applyFill="1" applyBorder="1" applyAlignment="1">
      <alignment horizontal="left" vertical="center" wrapText="1" indent="1"/>
    </xf>
    <xf numFmtId="0" fontId="3" fillId="5" borderId="2" xfId="0" applyFont="1" applyFill="1" applyBorder="1" applyAlignment="1">
      <alignment horizontal="left" vertical="center" wrapText="1" indent="1"/>
    </xf>
    <xf numFmtId="0" fontId="3" fillId="5" borderId="4" xfId="0" applyFont="1" applyFill="1" applyBorder="1" applyAlignment="1">
      <alignment horizontal="left" vertical="center" wrapText="1" indent="1"/>
    </xf>
    <xf numFmtId="0" fontId="3" fillId="2" borderId="10" xfId="0" applyFont="1" applyFill="1" applyBorder="1" applyAlignment="1">
      <alignment horizontal="left" vertical="center" wrapText="1" indent="1"/>
    </xf>
    <xf numFmtId="0" fontId="3" fillId="2" borderId="0" xfId="0" applyFont="1" applyFill="1" applyAlignment="1">
      <alignment horizontal="left" vertical="center" wrapText="1" indent="1"/>
    </xf>
    <xf numFmtId="0" fontId="3" fillId="2" borderId="11" xfId="0" applyFont="1" applyFill="1" applyBorder="1" applyAlignment="1">
      <alignment horizontal="left" vertical="center" wrapText="1" indent="1"/>
    </xf>
    <xf numFmtId="0" fontId="3" fillId="2" borderId="6" xfId="0" applyFont="1" applyFill="1" applyBorder="1" applyAlignment="1">
      <alignment vertical="center" wrapText="1"/>
    </xf>
    <xf numFmtId="0" fontId="7" fillId="5" borderId="6" xfId="0" applyFont="1" applyFill="1" applyBorder="1" applyAlignment="1">
      <alignment horizontal="left" vertical="center" wrapText="1" indent="1"/>
    </xf>
    <xf numFmtId="0" fontId="7" fillId="5" borderId="7" xfId="0" applyFont="1" applyFill="1" applyBorder="1" applyAlignment="1">
      <alignment horizontal="left" vertical="center" wrapText="1" indent="1"/>
    </xf>
    <xf numFmtId="0" fontId="7" fillId="5" borderId="8" xfId="0" applyFont="1" applyFill="1" applyBorder="1" applyAlignment="1">
      <alignment horizontal="left" vertical="center" wrapText="1" indent="1"/>
    </xf>
    <xf numFmtId="0" fontId="7" fillId="5" borderId="4" xfId="0" applyFont="1" applyFill="1" applyBorder="1" applyAlignment="1">
      <alignment horizontal="left" vertical="center" wrapText="1"/>
    </xf>
    <xf numFmtId="3" fontId="7" fillId="5" borderId="3" xfId="0" applyNumberFormat="1" applyFont="1" applyFill="1" applyBorder="1" applyAlignment="1">
      <alignment horizontal="right"/>
    </xf>
    <xf numFmtId="0" fontId="7" fillId="2" borderId="6" xfId="0" applyFont="1" applyFill="1" applyBorder="1" applyAlignment="1">
      <alignment horizontal="left" vertical="center" wrapText="1" indent="1"/>
    </xf>
    <xf numFmtId="0" fontId="7" fillId="2" borderId="7" xfId="0" applyFont="1" applyFill="1" applyBorder="1" applyAlignment="1">
      <alignment horizontal="left" vertical="center" wrapText="1" indent="1"/>
    </xf>
    <xf numFmtId="0" fontId="7" fillId="2" borderId="8" xfId="0" applyFont="1" applyFill="1" applyBorder="1" applyAlignment="1">
      <alignment horizontal="left" vertical="center" wrapText="1" indent="1"/>
    </xf>
    <xf numFmtId="0" fontId="7" fillId="2" borderId="4" xfId="0" applyFont="1" applyFill="1" applyBorder="1" applyAlignment="1">
      <alignment horizontal="left" vertical="center" wrapText="1"/>
    </xf>
    <xf numFmtId="3" fontId="7" fillId="2" borderId="3" xfId="0" applyNumberFormat="1" applyFont="1" applyFill="1" applyBorder="1" applyAlignment="1">
      <alignment horizontal="right"/>
    </xf>
    <xf numFmtId="0" fontId="3" fillId="4" borderId="1" xfId="0" applyFont="1" applyFill="1" applyBorder="1" applyAlignment="1">
      <alignment horizontal="left" vertical="center" wrapText="1" indent="1"/>
    </xf>
    <xf numFmtId="0" fontId="3" fillId="4" borderId="2" xfId="0" applyFont="1" applyFill="1" applyBorder="1" applyAlignment="1">
      <alignment horizontal="left" vertical="center" wrapText="1" indent="1"/>
    </xf>
    <xf numFmtId="0" fontId="3" fillId="4" borderId="4" xfId="0" applyFont="1" applyFill="1" applyBorder="1" applyAlignment="1">
      <alignment horizontal="left" vertical="center" wrapText="1" indent="1"/>
    </xf>
    <xf numFmtId="0" fontId="3" fillId="5" borderId="12" xfId="0" applyFont="1" applyFill="1" applyBorder="1" applyAlignment="1">
      <alignment horizontal="left" vertical="center" wrapText="1" indent="1"/>
    </xf>
    <xf numFmtId="0" fontId="3" fillId="5" borderId="5" xfId="0" applyFont="1" applyFill="1" applyBorder="1" applyAlignment="1">
      <alignment horizontal="left" vertical="center" wrapText="1" indent="1"/>
    </xf>
    <xf numFmtId="0" fontId="3" fillId="5" borderId="13" xfId="0" applyFont="1" applyFill="1" applyBorder="1" applyAlignment="1">
      <alignment horizontal="left" vertical="center" wrapText="1" indent="1"/>
    </xf>
    <xf numFmtId="0" fontId="3" fillId="2" borderId="12" xfId="0" applyFont="1" applyFill="1" applyBorder="1" applyAlignment="1">
      <alignment horizontal="left" vertical="center" wrapText="1" indent="1"/>
    </xf>
    <xf numFmtId="0" fontId="3" fillId="2" borderId="5" xfId="0" applyFont="1" applyFill="1" applyBorder="1" applyAlignment="1">
      <alignment horizontal="left" vertical="center" wrapText="1" indent="1"/>
    </xf>
    <xf numFmtId="0" fontId="3" fillId="2" borderId="13" xfId="0" applyFont="1" applyFill="1" applyBorder="1" applyAlignment="1">
      <alignment horizontal="left" vertical="center" wrapText="1" indent="1"/>
    </xf>
    <xf numFmtId="0" fontId="3" fillId="2" borderId="2" xfId="0" applyFont="1" applyFill="1" applyBorder="1" applyAlignment="1">
      <alignment horizontal="left" vertical="center" wrapText="1" indent="1"/>
    </xf>
    <xf numFmtId="0" fontId="3" fillId="2" borderId="4" xfId="0" applyFont="1" applyFill="1" applyBorder="1" applyAlignment="1">
      <alignment horizontal="left" vertical="center" wrapText="1" indent="1"/>
    </xf>
    <xf numFmtId="0" fontId="3" fillId="5" borderId="2" xfId="0" applyFont="1" applyFill="1" applyBorder="1" applyAlignment="1">
      <alignment vertical="center" wrapText="1"/>
    </xf>
    <xf numFmtId="0" fontId="3" fillId="5" borderId="4" xfId="0" applyFont="1" applyFill="1" applyBorder="1" applyAlignment="1">
      <alignment vertical="center" wrapText="1"/>
    </xf>
    <xf numFmtId="0" fontId="3" fillId="5" borderId="3" xfId="0" applyFont="1" applyFill="1" applyBorder="1" applyAlignment="1">
      <alignment vertical="center" wrapText="1"/>
    </xf>
    <xf numFmtId="3" fontId="3" fillId="5" borderId="3" xfId="0" applyNumberFormat="1" applyFont="1" applyFill="1" applyBorder="1"/>
    <xf numFmtId="0" fontId="3" fillId="5" borderId="3" xfId="0" applyFont="1" applyFill="1" applyBorder="1" applyAlignment="1">
      <alignment horizontal="left" vertical="center" wrapText="1"/>
    </xf>
    <xf numFmtId="0" fontId="3" fillId="8" borderId="6" xfId="0" applyFont="1" applyFill="1" applyBorder="1" applyAlignment="1">
      <alignment horizontal="left" vertical="center" wrapText="1"/>
    </xf>
    <xf numFmtId="0" fontId="3" fillId="8" borderId="7" xfId="0" applyFont="1" applyFill="1" applyBorder="1" applyAlignment="1">
      <alignment horizontal="left" vertical="center" wrapText="1" indent="1"/>
    </xf>
    <xf numFmtId="0" fontId="3" fillId="8" borderId="8" xfId="0" applyFont="1" applyFill="1" applyBorder="1" applyAlignment="1">
      <alignment horizontal="left" vertical="center" wrapText="1" indent="1"/>
    </xf>
    <xf numFmtId="0" fontId="3" fillId="2" borderId="12" xfId="0" applyFont="1" applyFill="1" applyBorder="1" applyAlignment="1">
      <alignment horizontal="left" vertical="center" wrapText="1"/>
    </xf>
    <xf numFmtId="0" fontId="7" fillId="8" borderId="3" xfId="0" applyFont="1" applyFill="1" applyBorder="1" applyAlignment="1">
      <alignment vertical="center" wrapText="1"/>
    </xf>
    <xf numFmtId="0" fontId="7" fillId="4" borderId="3" xfId="0" applyFont="1" applyFill="1" applyBorder="1" applyAlignment="1">
      <alignment vertical="center" wrapText="1"/>
    </xf>
    <xf numFmtId="0" fontId="7" fillId="5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3" fillId="8" borderId="1" xfId="0" applyFont="1" applyFill="1" applyBorder="1" applyAlignment="1">
      <alignment horizontal="left" vertical="center" wrapText="1"/>
    </xf>
    <xf numFmtId="0" fontId="26" fillId="3" borderId="3" xfId="0" applyFont="1" applyFill="1" applyBorder="1" applyAlignment="1">
      <alignment horizontal="left" vertical="center" wrapText="1"/>
    </xf>
    <xf numFmtId="0" fontId="28" fillId="10" borderId="3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 indent="1"/>
    </xf>
    <xf numFmtId="0" fontId="9" fillId="7" borderId="3" xfId="0" applyFont="1" applyFill="1" applyBorder="1" applyAlignment="1">
      <alignment vertical="center" wrapText="1"/>
    </xf>
    <xf numFmtId="0" fontId="9" fillId="3" borderId="3" xfId="0" applyFont="1" applyFill="1" applyBorder="1" applyAlignment="1">
      <alignment vertical="center" wrapText="1"/>
    </xf>
    <xf numFmtId="0" fontId="7" fillId="10" borderId="3" xfId="0" applyFont="1" applyFill="1" applyBorder="1" applyAlignment="1">
      <alignment vertical="center" wrapText="1"/>
    </xf>
    <xf numFmtId="0" fontId="26" fillId="8" borderId="1" xfId="0" applyFont="1" applyFill="1" applyBorder="1" applyAlignment="1">
      <alignment horizontal="left" vertical="center" wrapText="1" indent="1"/>
    </xf>
    <xf numFmtId="0" fontId="3" fillId="8" borderId="2" xfId="0" applyFont="1" applyFill="1" applyBorder="1" applyAlignment="1">
      <alignment horizontal="left" vertical="center" wrapText="1" indent="1"/>
    </xf>
    <xf numFmtId="0" fontId="3" fillId="8" borderId="4" xfId="0" applyFont="1" applyFill="1" applyBorder="1" applyAlignment="1">
      <alignment horizontal="left" vertical="center" wrapText="1" indent="1"/>
    </xf>
    <xf numFmtId="0" fontId="19" fillId="8" borderId="4" xfId="0" applyFont="1" applyFill="1" applyBorder="1" applyAlignment="1">
      <alignment vertical="center" wrapText="1"/>
    </xf>
    <xf numFmtId="0" fontId="19" fillId="4" borderId="3" xfId="0" quotePrefix="1" applyFont="1" applyFill="1" applyBorder="1" applyAlignment="1">
      <alignment horizontal="left" vertical="center" wrapText="1"/>
    </xf>
    <xf numFmtId="0" fontId="20" fillId="3" borderId="3" xfId="0" quotePrefix="1" applyFont="1" applyFill="1" applyBorder="1" applyAlignment="1">
      <alignment horizontal="left" vertical="center" wrapText="1"/>
    </xf>
    <xf numFmtId="0" fontId="0" fillId="4" borderId="0" xfId="0" applyFill="1"/>
    <xf numFmtId="0" fontId="20" fillId="10" borderId="3" xfId="0" applyFont="1" applyFill="1" applyBorder="1" applyAlignment="1">
      <alignment vertical="center" wrapText="1"/>
    </xf>
    <xf numFmtId="0" fontId="7" fillId="5" borderId="1" xfId="0" applyFont="1" applyFill="1" applyBorder="1" applyAlignment="1">
      <alignment horizontal="left" vertical="center" wrapText="1" indent="1"/>
    </xf>
    <xf numFmtId="0" fontId="7" fillId="5" borderId="2" xfId="0" applyFont="1" applyFill="1" applyBorder="1" applyAlignment="1">
      <alignment horizontal="left" vertical="center" wrapText="1" indent="1"/>
    </xf>
    <xf numFmtId="0" fontId="7" fillId="5" borderId="4" xfId="0" applyFont="1" applyFill="1" applyBorder="1" applyAlignment="1">
      <alignment horizontal="left" vertical="center" wrapText="1" indent="1"/>
    </xf>
    <xf numFmtId="0" fontId="20" fillId="3" borderId="3" xfId="0" applyFont="1" applyFill="1" applyBorder="1" applyAlignment="1">
      <alignment vertical="center" wrapText="1"/>
    </xf>
    <xf numFmtId="0" fontId="3" fillId="8" borderId="6" xfId="0" applyFont="1" applyFill="1" applyBorder="1" applyAlignment="1">
      <alignment horizontal="left" vertical="center" wrapText="1" indent="1"/>
    </xf>
    <xf numFmtId="0" fontId="7" fillId="8" borderId="4" xfId="0" applyFont="1" applyFill="1" applyBorder="1" applyAlignment="1">
      <alignment vertical="center" wrapText="1"/>
    </xf>
    <xf numFmtId="0" fontId="7" fillId="4" borderId="4" xfId="0" applyFont="1" applyFill="1" applyBorder="1" applyAlignment="1">
      <alignment vertical="center" wrapText="1"/>
    </xf>
    <xf numFmtId="0" fontId="7" fillId="5" borderId="4" xfId="0" applyFont="1" applyFill="1" applyBorder="1" applyAlignment="1">
      <alignment vertical="center" wrapText="1"/>
    </xf>
    <xf numFmtId="0" fontId="7" fillId="2" borderId="4" xfId="0" applyFont="1" applyFill="1" applyBorder="1" applyAlignment="1">
      <alignment vertical="center" wrapText="1"/>
    </xf>
    <xf numFmtId="0" fontId="19" fillId="10" borderId="3" xfId="0" applyFont="1" applyFill="1" applyBorder="1" applyAlignment="1">
      <alignment vertical="center" wrapText="1"/>
    </xf>
    <xf numFmtId="0" fontId="19" fillId="8" borderId="3" xfId="0" applyFont="1" applyFill="1" applyBorder="1" applyAlignment="1">
      <alignment vertical="center" wrapText="1"/>
    </xf>
    <xf numFmtId="0" fontId="19" fillId="4" borderId="3" xfId="0" applyFont="1" applyFill="1" applyBorder="1" applyAlignment="1">
      <alignment vertical="center" wrapText="1"/>
    </xf>
    <xf numFmtId="0" fontId="28" fillId="5" borderId="1" xfId="0" applyFont="1" applyFill="1" applyBorder="1" applyAlignment="1">
      <alignment horizontal="left" vertical="center" wrapText="1" indent="1"/>
    </xf>
    <xf numFmtId="0" fontId="28" fillId="5" borderId="2" xfId="0" applyFont="1" applyFill="1" applyBorder="1" applyAlignment="1">
      <alignment horizontal="left" vertical="center" wrapText="1" indent="1"/>
    </xf>
    <xf numFmtId="0" fontId="28" fillId="5" borderId="4" xfId="0" applyFont="1" applyFill="1" applyBorder="1" applyAlignment="1">
      <alignment horizontal="left" vertical="center" wrapText="1" indent="1"/>
    </xf>
    <xf numFmtId="0" fontId="28" fillId="2" borderId="1" xfId="0" applyFont="1" applyFill="1" applyBorder="1" applyAlignment="1">
      <alignment horizontal="left" vertical="center" wrapText="1" indent="1"/>
    </xf>
    <xf numFmtId="0" fontId="28" fillId="2" borderId="2" xfId="0" applyFont="1" applyFill="1" applyBorder="1" applyAlignment="1">
      <alignment horizontal="left" vertical="center" wrapText="1" indent="1"/>
    </xf>
    <xf numFmtId="0" fontId="28" fillId="2" borderId="4" xfId="0" applyFont="1" applyFill="1" applyBorder="1" applyAlignment="1">
      <alignment horizontal="left" vertical="center" wrapText="1" indent="1"/>
    </xf>
    <xf numFmtId="0" fontId="28" fillId="4" borderId="6" xfId="0" applyFont="1" applyFill="1" applyBorder="1" applyAlignment="1">
      <alignment horizontal="left" vertical="center" wrapText="1" indent="1"/>
    </xf>
    <xf numFmtId="0" fontId="28" fillId="4" borderId="7" xfId="0" applyFont="1" applyFill="1" applyBorder="1" applyAlignment="1">
      <alignment horizontal="left" vertical="center" wrapText="1" indent="1"/>
    </xf>
    <xf numFmtId="0" fontId="28" fillId="4" borderId="8" xfId="0" applyFont="1" applyFill="1" applyBorder="1" applyAlignment="1">
      <alignment horizontal="left" vertical="center" wrapText="1" indent="1"/>
    </xf>
    <xf numFmtId="0" fontId="19" fillId="4" borderId="4" xfId="0" applyFont="1" applyFill="1" applyBorder="1" applyAlignment="1">
      <alignment vertical="center" wrapText="1"/>
    </xf>
    <xf numFmtId="0" fontId="28" fillId="5" borderId="6" xfId="0" applyFont="1" applyFill="1" applyBorder="1" applyAlignment="1">
      <alignment horizontal="left" vertical="center" wrapText="1" indent="1"/>
    </xf>
    <xf numFmtId="0" fontId="28" fillId="5" borderId="7" xfId="0" applyFont="1" applyFill="1" applyBorder="1" applyAlignment="1">
      <alignment horizontal="left" vertical="center" wrapText="1" indent="1"/>
    </xf>
    <xf numFmtId="0" fontId="28" fillId="5" borderId="8" xfId="0" applyFont="1" applyFill="1" applyBorder="1" applyAlignment="1">
      <alignment horizontal="left" vertical="center" wrapText="1" indent="1"/>
    </xf>
    <xf numFmtId="3" fontId="0" fillId="0" borderId="0" xfId="0" applyNumberFormat="1"/>
    <xf numFmtId="0" fontId="28" fillId="2" borderId="6" xfId="0" applyFont="1" applyFill="1" applyBorder="1" applyAlignment="1">
      <alignment horizontal="left" vertical="center" wrapText="1" indent="1"/>
    </xf>
    <xf numFmtId="0" fontId="28" fillId="2" borderId="7" xfId="0" applyFont="1" applyFill="1" applyBorder="1" applyAlignment="1">
      <alignment horizontal="left" vertical="center" wrapText="1" indent="1"/>
    </xf>
    <xf numFmtId="0" fontId="28" fillId="2" borderId="8" xfId="0" applyFont="1" applyFill="1" applyBorder="1" applyAlignment="1">
      <alignment horizontal="left" vertical="center" wrapText="1" indent="1"/>
    </xf>
    <xf numFmtId="0" fontId="19" fillId="2" borderId="4" xfId="0" applyFont="1" applyFill="1" applyBorder="1" applyAlignment="1">
      <alignment vertical="center" wrapText="1"/>
    </xf>
    <xf numFmtId="0" fontId="28" fillId="8" borderId="1" xfId="0" applyFont="1" applyFill="1" applyBorder="1" applyAlignment="1">
      <alignment horizontal="left" vertical="center" wrapText="1" indent="1"/>
    </xf>
    <xf numFmtId="0" fontId="28" fillId="8" borderId="2" xfId="0" applyFont="1" applyFill="1" applyBorder="1" applyAlignment="1">
      <alignment horizontal="left" vertical="center" wrapText="1" indent="1"/>
    </xf>
    <xf numFmtId="0" fontId="28" fillId="8" borderId="4" xfId="0" applyFont="1" applyFill="1" applyBorder="1" applyAlignment="1">
      <alignment horizontal="left" vertical="center" wrapText="1" indent="1"/>
    </xf>
    <xf numFmtId="0" fontId="28" fillId="4" borderId="12" xfId="0" applyFont="1" applyFill="1" applyBorder="1" applyAlignment="1">
      <alignment horizontal="left" vertical="center" wrapText="1" indent="1"/>
    </xf>
    <xf numFmtId="0" fontId="28" fillId="4" borderId="5" xfId="0" applyFont="1" applyFill="1" applyBorder="1" applyAlignment="1">
      <alignment horizontal="left" vertical="center" wrapText="1" indent="1"/>
    </xf>
    <xf numFmtId="0" fontId="28" fillId="4" borderId="13" xfId="0" applyFont="1" applyFill="1" applyBorder="1" applyAlignment="1">
      <alignment horizontal="left" vertical="center" wrapText="1" indent="1"/>
    </xf>
    <xf numFmtId="3" fontId="28" fillId="2" borderId="3" xfId="0" applyNumberFormat="1" applyFont="1" applyFill="1" applyBorder="1" applyAlignment="1">
      <alignment horizontal="right"/>
    </xf>
    <xf numFmtId="0" fontId="19" fillId="5" borderId="4" xfId="0" applyFont="1" applyFill="1" applyBorder="1" applyAlignment="1">
      <alignment vertical="center" wrapText="1"/>
    </xf>
    <xf numFmtId="0" fontId="28" fillId="2" borderId="12" xfId="0" applyFont="1" applyFill="1" applyBorder="1" applyAlignment="1">
      <alignment horizontal="left" vertical="center" wrapText="1" indent="1"/>
    </xf>
    <xf numFmtId="0" fontId="28" fillId="2" borderId="5" xfId="0" applyFont="1" applyFill="1" applyBorder="1" applyAlignment="1">
      <alignment horizontal="left" vertical="center" wrapText="1" indent="1"/>
    </xf>
    <xf numFmtId="0" fontId="28" fillId="2" borderId="13" xfId="0" applyFont="1" applyFill="1" applyBorder="1" applyAlignment="1">
      <alignment horizontal="left" vertical="center" wrapText="1" indent="1"/>
    </xf>
    <xf numFmtId="0" fontId="19" fillId="2" borderId="8" xfId="0" applyFont="1" applyFill="1" applyBorder="1" applyAlignment="1">
      <alignment vertical="center" wrapText="1"/>
    </xf>
    <xf numFmtId="0" fontId="28" fillId="5" borderId="12" xfId="0" applyFont="1" applyFill="1" applyBorder="1" applyAlignment="1">
      <alignment horizontal="left" vertical="center" wrapText="1" indent="1"/>
    </xf>
    <xf numFmtId="0" fontId="28" fillId="5" borderId="5" xfId="0" applyFont="1" applyFill="1" applyBorder="1" applyAlignment="1">
      <alignment horizontal="left" vertical="center" wrapText="1" indent="1"/>
    </xf>
    <xf numFmtId="0" fontId="19" fillId="5" borderId="3" xfId="0" applyFont="1" applyFill="1" applyBorder="1" applyAlignment="1">
      <alignment vertical="center" wrapText="1"/>
    </xf>
    <xf numFmtId="0" fontId="19" fillId="2" borderId="13" xfId="0" applyFont="1" applyFill="1" applyBorder="1" applyAlignment="1">
      <alignment vertical="center" wrapText="1"/>
    </xf>
    <xf numFmtId="0" fontId="28" fillId="4" borderId="1" xfId="0" applyFont="1" applyFill="1" applyBorder="1" applyAlignment="1">
      <alignment horizontal="left" vertical="center" wrapText="1" indent="1"/>
    </xf>
    <xf numFmtId="0" fontId="28" fillId="4" borderId="2" xfId="0" applyFont="1" applyFill="1" applyBorder="1" applyAlignment="1">
      <alignment horizontal="left" vertical="center" wrapText="1" indent="1"/>
    </xf>
    <xf numFmtId="0" fontId="28" fillId="4" borderId="4" xfId="0" applyFont="1" applyFill="1" applyBorder="1" applyAlignment="1">
      <alignment horizontal="left" vertical="center" wrapText="1" indent="1"/>
    </xf>
    <xf numFmtId="0" fontId="28" fillId="5" borderId="13" xfId="0" applyFont="1" applyFill="1" applyBorder="1" applyAlignment="1">
      <alignment horizontal="left" vertical="center" wrapText="1" indent="1"/>
    </xf>
    <xf numFmtId="0" fontId="3" fillId="10" borderId="1" xfId="0" applyFont="1" applyFill="1" applyBorder="1" applyAlignment="1">
      <alignment horizontal="left" vertical="center" wrapText="1" indent="1"/>
    </xf>
    <xf numFmtId="0" fontId="3" fillId="10" borderId="2" xfId="0" applyFont="1" applyFill="1" applyBorder="1" applyAlignment="1">
      <alignment horizontal="left" vertical="center" wrapText="1" indent="1"/>
    </xf>
    <xf numFmtId="0" fontId="26" fillId="10" borderId="4" xfId="0" applyFont="1" applyFill="1" applyBorder="1" applyAlignment="1">
      <alignment horizontal="left" vertical="center" wrapText="1" indent="1"/>
    </xf>
    <xf numFmtId="0" fontId="7" fillId="10" borderId="4" xfId="0" applyFont="1" applyFill="1" applyBorder="1" applyAlignment="1">
      <alignment vertical="center" wrapText="1"/>
    </xf>
    <xf numFmtId="0" fontId="3" fillId="11" borderId="3" xfId="0" applyFont="1" applyFill="1" applyBorder="1" applyAlignment="1">
      <alignment horizontal="center" vertical="center" wrapText="1"/>
    </xf>
    <xf numFmtId="3" fontId="28" fillId="10" borderId="3" xfId="0" applyNumberFormat="1" applyFont="1" applyFill="1" applyBorder="1" applyAlignment="1">
      <alignment horizontal="right"/>
    </xf>
    <xf numFmtId="0" fontId="28" fillId="2" borderId="12" xfId="0" applyFont="1" applyFill="1" applyBorder="1" applyAlignment="1">
      <alignment horizontal="left" vertical="center" wrapText="1"/>
    </xf>
    <xf numFmtId="3" fontId="28" fillId="8" borderId="3" xfId="0" applyNumberFormat="1" applyFont="1" applyFill="1" applyBorder="1" applyAlignment="1">
      <alignment horizontal="right"/>
    </xf>
    <xf numFmtId="3" fontId="28" fillId="4" borderId="3" xfId="0" applyNumberFormat="1" applyFont="1" applyFill="1" applyBorder="1" applyAlignment="1">
      <alignment horizontal="right"/>
    </xf>
    <xf numFmtId="3" fontId="28" fillId="5" borderId="3" xfId="0" applyNumberFormat="1" applyFont="1" applyFill="1" applyBorder="1" applyAlignment="1">
      <alignment horizontal="right"/>
    </xf>
    <xf numFmtId="0" fontId="19" fillId="2" borderId="3" xfId="0" applyFont="1" applyFill="1" applyBorder="1" applyAlignment="1">
      <alignment vertical="center" wrapText="1"/>
    </xf>
    <xf numFmtId="3" fontId="6" fillId="9" borderId="3" xfId="0" applyNumberFormat="1" applyFont="1" applyFill="1" applyBorder="1" applyAlignment="1">
      <alignment horizontal="right" vertical="center" wrapText="1"/>
    </xf>
    <xf numFmtId="2" fontId="26" fillId="7" borderId="3" xfId="0" applyNumberFormat="1" applyFont="1" applyFill="1" applyBorder="1" applyAlignment="1">
      <alignment horizontal="right"/>
    </xf>
    <xf numFmtId="2" fontId="26" fillId="3" borderId="3" xfId="0" applyNumberFormat="1" applyFont="1" applyFill="1" applyBorder="1" applyAlignment="1">
      <alignment horizontal="right"/>
    </xf>
    <xf numFmtId="2" fontId="3" fillId="10" borderId="3" xfId="0" applyNumberFormat="1" applyFont="1" applyFill="1" applyBorder="1" applyAlignment="1">
      <alignment horizontal="right"/>
    </xf>
    <xf numFmtId="2" fontId="3" fillId="8" borderId="3" xfId="0" applyNumberFormat="1" applyFont="1" applyFill="1" applyBorder="1" applyAlignment="1">
      <alignment horizontal="right"/>
    </xf>
    <xf numFmtId="2" fontId="3" fillId="4" borderId="3" xfId="0" applyNumberFormat="1" applyFont="1" applyFill="1" applyBorder="1" applyAlignment="1">
      <alignment horizontal="right"/>
    </xf>
    <xf numFmtId="2" fontId="6" fillId="7" borderId="3" xfId="0" applyNumberFormat="1" applyFont="1" applyFill="1" applyBorder="1" applyAlignment="1">
      <alignment horizontal="right"/>
    </xf>
    <xf numFmtId="2" fontId="7" fillId="5" borderId="3" xfId="0" applyNumberFormat="1" applyFont="1" applyFill="1" applyBorder="1" applyAlignment="1">
      <alignment horizontal="right"/>
    </xf>
    <xf numFmtId="2" fontId="7" fillId="2" borderId="3" xfId="0" applyNumberFormat="1" applyFont="1" applyFill="1" applyBorder="1" applyAlignment="1">
      <alignment horizontal="right"/>
    </xf>
    <xf numFmtId="2" fontId="3" fillId="5" borderId="3" xfId="0" applyNumberFormat="1" applyFont="1" applyFill="1" applyBorder="1"/>
    <xf numFmtId="2" fontId="0" fillId="0" borderId="0" xfId="0" applyNumberFormat="1"/>
    <xf numFmtId="2" fontId="3" fillId="5" borderId="4" xfId="0" applyNumberFormat="1" applyFont="1" applyFill="1" applyBorder="1" applyAlignment="1">
      <alignment horizontal="right"/>
    </xf>
    <xf numFmtId="2" fontId="28" fillId="10" borderId="3" xfId="0" applyNumberFormat="1" applyFont="1" applyFill="1" applyBorder="1" applyAlignment="1">
      <alignment horizontal="right"/>
    </xf>
    <xf numFmtId="2" fontId="28" fillId="8" borderId="3" xfId="0" applyNumberFormat="1" applyFont="1" applyFill="1" applyBorder="1" applyAlignment="1">
      <alignment horizontal="right"/>
    </xf>
    <xf numFmtId="2" fontId="28" fillId="4" borderId="3" xfId="0" applyNumberFormat="1" applyFont="1" applyFill="1" applyBorder="1" applyAlignment="1">
      <alignment horizontal="right"/>
    </xf>
    <xf numFmtId="2" fontId="28" fillId="5" borderId="3" xfId="0" applyNumberFormat="1" applyFont="1" applyFill="1" applyBorder="1" applyAlignment="1">
      <alignment horizontal="right"/>
    </xf>
    <xf numFmtId="2" fontId="6" fillId="9" borderId="3" xfId="0" applyNumberFormat="1" applyFont="1" applyFill="1" applyBorder="1" applyAlignment="1">
      <alignment horizontal="right" vertical="center" wrapText="1"/>
    </xf>
    <xf numFmtId="2" fontId="6" fillId="10" borderId="3" xfId="0" applyNumberFormat="1" applyFont="1" applyFill="1" applyBorder="1" applyAlignment="1">
      <alignment horizontal="right"/>
    </xf>
    <xf numFmtId="3" fontId="6" fillId="10" borderId="3" xfId="0" applyNumberFormat="1" applyFont="1" applyFill="1" applyBorder="1" applyAlignment="1">
      <alignment horizontal="right"/>
    </xf>
    <xf numFmtId="3" fontId="6" fillId="2" borderId="3" xfId="0" applyNumberFormat="1" applyFont="1" applyFill="1" applyBorder="1" applyAlignment="1">
      <alignment horizontal="left" wrapText="1"/>
    </xf>
    <xf numFmtId="4" fontId="0" fillId="0" borderId="3" xfId="0" applyNumberFormat="1" applyBorder="1" applyAlignment="1">
      <alignment horizontal="right"/>
    </xf>
    <xf numFmtId="165" fontId="1" fillId="4" borderId="3" xfId="0" applyNumberFormat="1" applyFont="1" applyFill="1" applyBorder="1"/>
    <xf numFmtId="3" fontId="6" fillId="8" borderId="3" xfId="0" applyNumberFormat="1" applyFont="1" applyFill="1" applyBorder="1" applyAlignment="1">
      <alignment horizontal="right"/>
    </xf>
    <xf numFmtId="3" fontId="9" fillId="5" borderId="3" xfId="0" applyNumberFormat="1" applyFont="1" applyFill="1" applyBorder="1" applyAlignment="1">
      <alignment horizontal="right"/>
    </xf>
    <xf numFmtId="0" fontId="3" fillId="4" borderId="12" xfId="0" applyFont="1" applyFill="1" applyBorder="1" applyAlignment="1">
      <alignment horizontal="left" vertical="center" wrapText="1" indent="1"/>
    </xf>
    <xf numFmtId="0" fontId="3" fillId="4" borderId="5" xfId="0" applyFont="1" applyFill="1" applyBorder="1" applyAlignment="1">
      <alignment horizontal="left" vertical="center" wrapText="1" indent="1"/>
    </xf>
    <xf numFmtId="0" fontId="3" fillId="4" borderId="13" xfId="0" applyFont="1" applyFill="1" applyBorder="1" applyAlignment="1">
      <alignment horizontal="left" vertical="center" wrapText="1" indent="1"/>
    </xf>
    <xf numFmtId="2" fontId="24" fillId="10" borderId="3" xfId="0" applyNumberFormat="1" applyFont="1" applyFill="1" applyBorder="1" applyAlignment="1">
      <alignment horizontal="right"/>
    </xf>
    <xf numFmtId="2" fontId="9" fillId="5" borderId="3" xfId="0" applyNumberFormat="1" applyFont="1" applyFill="1" applyBorder="1" applyAlignment="1">
      <alignment horizontal="right"/>
    </xf>
    <xf numFmtId="2" fontId="6" fillId="8" borderId="3" xfId="0" applyNumberFormat="1" applyFont="1" applyFill="1" applyBorder="1" applyAlignment="1">
      <alignment horizontal="right"/>
    </xf>
    <xf numFmtId="4" fontId="6" fillId="6" borderId="4" xfId="1" applyNumberFormat="1" applyFont="1" applyFill="1" applyBorder="1" applyAlignment="1">
      <alignment horizontal="right"/>
    </xf>
    <xf numFmtId="4" fontId="6" fillId="3" borderId="4" xfId="1" applyNumberFormat="1" applyFont="1" applyFill="1" applyBorder="1" applyAlignment="1">
      <alignment horizontal="right"/>
    </xf>
    <xf numFmtId="0" fontId="12" fillId="0" borderId="0" xfId="0" applyNumberFormat="1" applyFont="1" applyFill="1" applyBorder="1" applyAlignment="1" applyProtection="1">
      <alignment wrapText="1"/>
    </xf>
    <xf numFmtId="0" fontId="13" fillId="0" borderId="0" xfId="0" applyNumberFormat="1" applyFont="1" applyFill="1" applyBorder="1" applyAlignment="1" applyProtection="1">
      <alignment wrapText="1"/>
    </xf>
    <xf numFmtId="0" fontId="9" fillId="3" borderId="1" xfId="0" quotePrefix="1" applyNumberFormat="1" applyFont="1" applyFill="1" applyBorder="1" applyAlignment="1" applyProtection="1">
      <alignment horizontal="left" vertical="center" wrapText="1"/>
    </xf>
    <xf numFmtId="0" fontId="7" fillId="3" borderId="2" xfId="0" applyNumberFormat="1" applyFont="1" applyFill="1" applyBorder="1" applyAlignment="1" applyProtection="1">
      <alignment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1" fillId="0" borderId="0" xfId="0" applyFont="1" applyBorder="1" applyAlignment="1">
      <alignment wrapText="1"/>
    </xf>
    <xf numFmtId="0" fontId="9" fillId="2" borderId="0" xfId="0" applyNumberFormat="1" applyFont="1" applyFill="1" applyBorder="1" applyAlignment="1" applyProtection="1">
      <alignment horizontal="left" vertical="center" wrapText="1"/>
    </xf>
    <xf numFmtId="0" fontId="9" fillId="2" borderId="0" xfId="0" quotePrefix="1" applyNumberFormat="1" applyFont="1" applyFill="1" applyBorder="1" applyAlignment="1" applyProtection="1">
      <alignment horizontal="left" vertical="center" wrapText="1"/>
    </xf>
    <xf numFmtId="0" fontId="7" fillId="2" borderId="0" xfId="0" applyNumberFormat="1" applyFont="1" applyFill="1" applyBorder="1" applyAlignment="1" applyProtection="1">
      <alignment vertical="center" wrapText="1"/>
    </xf>
    <xf numFmtId="0" fontId="15" fillId="0" borderId="0" xfId="0" applyNumberFormat="1" applyFont="1" applyFill="1" applyBorder="1" applyAlignment="1" applyProtection="1">
      <alignment horizontal="center" vertical="center" wrapText="1"/>
    </xf>
    <xf numFmtId="0" fontId="0" fillId="2" borderId="0" xfId="0" applyFill="1" applyBorder="1" applyAlignment="1">
      <alignment horizontal="left" vertical="center" wrapText="1"/>
    </xf>
    <xf numFmtId="0" fontId="9" fillId="0" borderId="1" xfId="0" quotePrefix="1" applyFont="1" applyBorder="1" applyAlignment="1">
      <alignment horizontal="left" vertical="center"/>
    </xf>
    <xf numFmtId="0" fontId="7" fillId="0" borderId="2" xfId="0" applyNumberFormat="1" applyFont="1" applyFill="1" applyBorder="1" applyAlignment="1" applyProtection="1">
      <alignment vertical="center"/>
    </xf>
    <xf numFmtId="0" fontId="10" fillId="0" borderId="0" xfId="0" applyNumberFormat="1" applyFont="1" applyFill="1" applyBorder="1" applyAlignment="1" applyProtection="1">
      <alignment vertical="center" wrapText="1"/>
    </xf>
    <xf numFmtId="0" fontId="11" fillId="0" borderId="0" xfId="0" applyFont="1" applyAlignment="1">
      <alignment wrapText="1"/>
    </xf>
    <xf numFmtId="0" fontId="9" fillId="3" borderId="1" xfId="0" applyNumberFormat="1" applyFont="1" applyFill="1" applyBorder="1" applyAlignment="1" applyProtection="1">
      <alignment horizontal="left" vertical="center" wrapText="1"/>
    </xf>
    <xf numFmtId="0" fontId="7" fillId="3" borderId="2" xfId="0" applyNumberFormat="1" applyFont="1" applyFill="1" applyBorder="1" applyAlignment="1" applyProtection="1">
      <alignment vertical="center"/>
    </xf>
    <xf numFmtId="0" fontId="9" fillId="0" borderId="1" xfId="0" applyNumberFormat="1" applyFont="1" applyFill="1" applyBorder="1" applyAlignment="1" applyProtection="1">
      <alignment horizontal="left" vertical="center" wrapText="1"/>
    </xf>
    <xf numFmtId="0" fontId="7" fillId="0" borderId="2" xfId="0" applyNumberFormat="1" applyFont="1" applyFill="1" applyBorder="1" applyAlignment="1" applyProtection="1">
      <alignment vertical="center" wrapText="1"/>
    </xf>
    <xf numFmtId="0" fontId="9" fillId="0" borderId="1" xfId="0" quotePrefix="1" applyFont="1" applyFill="1" applyBorder="1" applyAlignment="1">
      <alignment horizontal="left" vertical="center"/>
    </xf>
    <xf numFmtId="0" fontId="9" fillId="0" borderId="1" xfId="0" quotePrefix="1" applyNumberFormat="1" applyFont="1" applyFill="1" applyBorder="1" applyAlignment="1" applyProtection="1">
      <alignment horizontal="left" vertical="center" wrapText="1"/>
    </xf>
    <xf numFmtId="0" fontId="11" fillId="0" borderId="0" xfId="0" applyFont="1" applyAlignment="1">
      <alignment vertical="center" wrapText="1"/>
    </xf>
    <xf numFmtId="0" fontId="6" fillId="7" borderId="1" xfId="0" applyFont="1" applyFill="1" applyBorder="1" applyAlignment="1">
      <alignment horizontal="left" vertical="center" wrapText="1"/>
    </xf>
    <xf numFmtId="0" fontId="6" fillId="7" borderId="2" xfId="0" applyFont="1" applyFill="1" applyBorder="1" applyAlignment="1">
      <alignment horizontal="left" vertical="center" wrapText="1"/>
    </xf>
    <xf numFmtId="0" fontId="6" fillId="7" borderId="4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horizontal="left" vertical="center" wrapText="1"/>
    </xf>
    <xf numFmtId="0" fontId="6" fillId="3" borderId="4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27" fillId="10" borderId="1" xfId="0" applyFont="1" applyFill="1" applyBorder="1" applyAlignment="1">
      <alignment horizontal="left" vertical="center" wrapText="1"/>
    </xf>
    <xf numFmtId="0" fontId="27" fillId="10" borderId="2" xfId="0" applyFont="1" applyFill="1" applyBorder="1" applyAlignment="1">
      <alignment horizontal="left" vertical="center" wrapText="1"/>
    </xf>
    <xf numFmtId="0" fontId="27" fillId="10" borderId="4" xfId="0" applyFont="1" applyFill="1" applyBorder="1" applyAlignment="1">
      <alignment horizontal="left" vertical="center" wrapText="1"/>
    </xf>
    <xf numFmtId="0" fontId="3" fillId="8" borderId="1" xfId="0" applyFont="1" applyFill="1" applyBorder="1" applyAlignment="1">
      <alignment horizontal="left" vertical="center" wrapText="1"/>
    </xf>
    <xf numFmtId="0" fontId="3" fillId="8" borderId="2" xfId="0" applyFont="1" applyFill="1" applyBorder="1" applyAlignment="1">
      <alignment horizontal="left" vertical="center" wrapText="1"/>
    </xf>
    <xf numFmtId="0" fontId="3" fillId="8" borderId="4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left" vertical="center" wrapText="1"/>
    </xf>
    <xf numFmtId="0" fontId="3" fillId="4" borderId="2" xfId="0" applyFont="1" applyFill="1" applyBorder="1" applyAlignment="1">
      <alignment horizontal="left" vertical="center" wrapText="1"/>
    </xf>
    <xf numFmtId="0" fontId="3" fillId="4" borderId="4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left" vertical="center" wrapText="1" indent="1"/>
    </xf>
    <xf numFmtId="0" fontId="3" fillId="4" borderId="2" xfId="0" applyFont="1" applyFill="1" applyBorder="1" applyAlignment="1">
      <alignment horizontal="left" vertical="center" wrapText="1" indent="1"/>
    </xf>
    <xf numFmtId="0" fontId="3" fillId="4" borderId="4" xfId="0" applyFont="1" applyFill="1" applyBorder="1" applyAlignment="1">
      <alignment horizontal="left" vertical="center" wrapText="1" indent="1"/>
    </xf>
    <xf numFmtId="0" fontId="3" fillId="10" borderId="1" xfId="0" applyFont="1" applyFill="1" applyBorder="1" applyAlignment="1">
      <alignment horizontal="left" vertical="center" wrapText="1"/>
    </xf>
    <xf numFmtId="0" fontId="3" fillId="10" borderId="2" xfId="0" applyFont="1" applyFill="1" applyBorder="1" applyAlignment="1">
      <alignment horizontal="left" vertical="center" wrapText="1"/>
    </xf>
    <xf numFmtId="0" fontId="3" fillId="10" borderId="4" xfId="0" applyFont="1" applyFill="1" applyBorder="1" applyAlignment="1">
      <alignment horizontal="left" vertical="center" wrapText="1"/>
    </xf>
    <xf numFmtId="0" fontId="3" fillId="8" borderId="1" xfId="0" applyFont="1" applyFill="1" applyBorder="1" applyAlignment="1">
      <alignment horizontal="left" vertical="center" wrapText="1" indent="1"/>
    </xf>
    <xf numFmtId="0" fontId="3" fillId="8" borderId="2" xfId="0" applyFont="1" applyFill="1" applyBorder="1" applyAlignment="1">
      <alignment horizontal="left" vertical="center" wrapText="1" indent="1"/>
    </xf>
    <xf numFmtId="0" fontId="3" fillId="8" borderId="4" xfId="0" applyFont="1" applyFill="1" applyBorder="1" applyAlignment="1">
      <alignment horizontal="left" vertical="center" wrapText="1" indent="1"/>
    </xf>
    <xf numFmtId="0" fontId="26" fillId="3" borderId="1" xfId="0" applyFont="1" applyFill="1" applyBorder="1" applyAlignment="1">
      <alignment horizontal="left" vertical="center" wrapText="1" indent="1"/>
    </xf>
    <xf numFmtId="0" fontId="26" fillId="3" borderId="2" xfId="0" applyFont="1" applyFill="1" applyBorder="1" applyAlignment="1">
      <alignment horizontal="left" vertical="center" wrapText="1" indent="1"/>
    </xf>
    <xf numFmtId="0" fontId="26" fillId="3" borderId="4" xfId="0" applyFont="1" applyFill="1" applyBorder="1" applyAlignment="1">
      <alignment horizontal="left" vertical="center" wrapText="1" indent="1"/>
    </xf>
    <xf numFmtId="0" fontId="3" fillId="10" borderId="1" xfId="0" applyFont="1" applyFill="1" applyBorder="1" applyAlignment="1">
      <alignment horizontal="left" vertical="center" wrapText="1" indent="1"/>
    </xf>
    <xf numFmtId="0" fontId="3" fillId="10" borderId="2" xfId="0" applyFont="1" applyFill="1" applyBorder="1" applyAlignment="1">
      <alignment horizontal="left" vertical="center" wrapText="1" indent="1"/>
    </xf>
    <xf numFmtId="0" fontId="3" fillId="10" borderId="4" xfId="0" applyFont="1" applyFill="1" applyBorder="1" applyAlignment="1">
      <alignment horizontal="left" vertical="center" wrapText="1" indent="1"/>
    </xf>
    <xf numFmtId="0" fontId="3" fillId="2" borderId="1" xfId="0" applyFont="1" applyFill="1" applyBorder="1" applyAlignment="1">
      <alignment horizontal="left" vertical="center" wrapText="1" indent="1"/>
    </xf>
    <xf numFmtId="0" fontId="3" fillId="2" borderId="2" xfId="0" applyFont="1" applyFill="1" applyBorder="1" applyAlignment="1">
      <alignment horizontal="left" vertical="center" wrapText="1" indent="1"/>
    </xf>
    <xf numFmtId="0" fontId="3" fillId="2" borderId="4" xfId="0" applyFont="1" applyFill="1" applyBorder="1" applyAlignment="1">
      <alignment horizontal="left" vertical="center" wrapText="1" indent="1"/>
    </xf>
    <xf numFmtId="0" fontId="28" fillId="10" borderId="1" xfId="0" applyFont="1" applyFill="1" applyBorder="1" applyAlignment="1">
      <alignment horizontal="left" vertical="center" wrapText="1" indent="1"/>
    </xf>
    <xf numFmtId="0" fontId="28" fillId="10" borderId="2" xfId="0" applyFont="1" applyFill="1" applyBorder="1" applyAlignment="1">
      <alignment horizontal="left" vertical="center" wrapText="1" indent="1"/>
    </xf>
    <xf numFmtId="0" fontId="28" fillId="10" borderId="4" xfId="0" applyFont="1" applyFill="1" applyBorder="1" applyAlignment="1">
      <alignment horizontal="left" vertical="center" wrapText="1" indent="1"/>
    </xf>
    <xf numFmtId="0" fontId="3" fillId="5" borderId="1" xfId="0" applyFont="1" applyFill="1" applyBorder="1" applyAlignment="1">
      <alignment horizontal="left" vertical="center" wrapText="1" indent="1"/>
    </xf>
    <xf numFmtId="0" fontId="3" fillId="5" borderId="2" xfId="0" applyFont="1" applyFill="1" applyBorder="1" applyAlignment="1">
      <alignment horizontal="left" vertical="center" wrapText="1" indent="1"/>
    </xf>
    <xf numFmtId="0" fontId="3" fillId="5" borderId="4" xfId="0" applyFont="1" applyFill="1" applyBorder="1" applyAlignment="1">
      <alignment horizontal="left" vertical="center" wrapText="1" indent="1"/>
    </xf>
    <xf numFmtId="0" fontId="26" fillId="7" borderId="1" xfId="0" applyFont="1" applyFill="1" applyBorder="1" applyAlignment="1">
      <alignment horizontal="left" vertical="center" wrapText="1" indent="1"/>
    </xf>
    <xf numFmtId="0" fontId="26" fillId="7" borderId="2" xfId="0" applyFont="1" applyFill="1" applyBorder="1" applyAlignment="1">
      <alignment horizontal="left" vertical="center" wrapText="1" indent="1"/>
    </xf>
    <xf numFmtId="0" fontId="26" fillId="7" borderId="4" xfId="0" applyFont="1" applyFill="1" applyBorder="1" applyAlignment="1">
      <alignment horizontal="left" vertical="center" wrapText="1" indent="1"/>
    </xf>
    <xf numFmtId="0" fontId="28" fillId="8" borderId="1" xfId="0" applyFont="1" applyFill="1" applyBorder="1" applyAlignment="1">
      <alignment horizontal="left" vertical="center" wrapText="1" indent="1"/>
    </xf>
    <xf numFmtId="0" fontId="28" fillId="8" borderId="2" xfId="0" applyFont="1" applyFill="1" applyBorder="1" applyAlignment="1">
      <alignment horizontal="left" vertical="center" wrapText="1" indent="1"/>
    </xf>
    <xf numFmtId="0" fontId="28" fillId="8" borderId="4" xfId="0" applyFont="1" applyFill="1" applyBorder="1" applyAlignment="1">
      <alignment horizontal="left" vertical="center" wrapText="1" indent="1"/>
    </xf>
    <xf numFmtId="0" fontId="28" fillId="4" borderId="1" xfId="0" applyFont="1" applyFill="1" applyBorder="1" applyAlignment="1">
      <alignment horizontal="left" vertical="center" wrapText="1" indent="1"/>
    </xf>
    <xf numFmtId="0" fontId="28" fillId="4" borderId="2" xfId="0" applyFont="1" applyFill="1" applyBorder="1" applyAlignment="1">
      <alignment horizontal="left" vertical="center" wrapText="1" indent="1"/>
    </xf>
    <xf numFmtId="0" fontId="28" fillId="4" borderId="4" xfId="0" applyFont="1" applyFill="1" applyBorder="1" applyAlignment="1">
      <alignment horizontal="left" vertical="center" wrapText="1" indent="1"/>
    </xf>
    <xf numFmtId="0" fontId="28" fillId="5" borderId="1" xfId="0" applyFont="1" applyFill="1" applyBorder="1" applyAlignment="1">
      <alignment horizontal="left" vertical="center" wrapText="1" indent="1"/>
    </xf>
    <xf numFmtId="0" fontId="28" fillId="5" borderId="2" xfId="0" applyFont="1" applyFill="1" applyBorder="1" applyAlignment="1">
      <alignment horizontal="left" vertical="center" wrapText="1" indent="1"/>
    </xf>
    <xf numFmtId="0" fontId="28" fillId="5" borderId="4" xfId="0" applyFont="1" applyFill="1" applyBorder="1" applyAlignment="1">
      <alignment horizontal="left" vertical="center" wrapText="1" indent="1"/>
    </xf>
    <xf numFmtId="0" fontId="6" fillId="3" borderId="1" xfId="0" applyFont="1" applyFill="1" applyBorder="1" applyAlignment="1">
      <alignment horizontal="left" vertical="center" wrapText="1" indent="1"/>
    </xf>
    <xf numFmtId="0" fontId="6" fillId="3" borderId="2" xfId="0" applyFont="1" applyFill="1" applyBorder="1" applyAlignment="1">
      <alignment horizontal="left" vertical="center" wrapText="1" indent="1"/>
    </xf>
    <xf numFmtId="0" fontId="6" fillId="3" borderId="4" xfId="0" applyFont="1" applyFill="1" applyBorder="1" applyAlignment="1">
      <alignment horizontal="left" vertical="center" wrapText="1" indent="1"/>
    </xf>
  </cellXfs>
  <cellStyles count="2">
    <cellStyle name="Normalno" xfId="0" builtinId="0"/>
    <cellStyle name="Zarez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2"/>
  <sheetViews>
    <sheetView workbookViewId="0">
      <selection sqref="A1:J1"/>
    </sheetView>
  </sheetViews>
  <sheetFormatPr defaultRowHeight="14.4" x14ac:dyDescent="0.3"/>
  <cols>
    <col min="5" max="9" width="25.33203125" customWidth="1"/>
    <col min="10" max="10" width="13.5546875" customWidth="1"/>
    <col min="11" max="11" width="14.109375" customWidth="1"/>
    <col min="12" max="12" width="12" customWidth="1"/>
  </cols>
  <sheetData>
    <row r="1" spans="1:11" ht="42" customHeight="1" x14ac:dyDescent="0.3">
      <c r="A1" s="503" t="s">
        <v>272</v>
      </c>
      <c r="B1" s="503"/>
      <c r="C1" s="503"/>
      <c r="D1" s="503"/>
      <c r="E1" s="503"/>
      <c r="F1" s="503"/>
      <c r="G1" s="503"/>
      <c r="H1" s="503"/>
      <c r="I1" s="503"/>
      <c r="J1" s="503"/>
      <c r="K1" s="67"/>
    </row>
    <row r="2" spans="1:11" ht="17.399999999999999" x14ac:dyDescent="0.3">
      <c r="A2" s="24"/>
      <c r="B2" s="24"/>
      <c r="C2" s="24"/>
      <c r="D2" s="24"/>
      <c r="E2" s="24"/>
      <c r="F2" s="24"/>
      <c r="G2" s="24"/>
      <c r="H2" s="24"/>
      <c r="I2" s="24"/>
      <c r="J2" s="24"/>
      <c r="K2" s="24"/>
    </row>
    <row r="3" spans="1:11" ht="15.6" x14ac:dyDescent="0.3">
      <c r="A3" s="503" t="s">
        <v>12</v>
      </c>
      <c r="B3" s="503"/>
      <c r="C3" s="503"/>
      <c r="D3" s="503"/>
      <c r="E3" s="503"/>
      <c r="F3" s="503"/>
      <c r="G3" s="503"/>
      <c r="H3" s="503"/>
      <c r="I3" s="512"/>
      <c r="J3" s="512"/>
      <c r="K3" s="70"/>
    </row>
    <row r="4" spans="1:11" ht="17.399999999999999" x14ac:dyDescent="0.3">
      <c r="A4" s="24"/>
      <c r="B4" s="24"/>
      <c r="C4" s="24"/>
      <c r="D4" s="24"/>
      <c r="E4" s="24"/>
      <c r="F4" s="24"/>
      <c r="G4" s="24"/>
      <c r="H4" s="24"/>
      <c r="I4" s="5"/>
      <c r="J4" s="5"/>
      <c r="K4" s="5"/>
    </row>
    <row r="5" spans="1:11" ht="15.6" x14ac:dyDescent="0.3">
      <c r="A5" s="503" t="s">
        <v>16</v>
      </c>
      <c r="B5" s="513"/>
      <c r="C5" s="513"/>
      <c r="D5" s="513"/>
      <c r="E5" s="513"/>
      <c r="F5" s="513"/>
      <c r="G5" s="513"/>
      <c r="H5" s="513"/>
      <c r="I5" s="513"/>
      <c r="J5" s="513"/>
      <c r="K5" s="68"/>
    </row>
    <row r="6" spans="1:11" ht="17.399999999999999" x14ac:dyDescent="0.3">
      <c r="A6" s="1"/>
      <c r="B6" s="2"/>
      <c r="C6" s="2"/>
      <c r="D6" s="2"/>
      <c r="E6" s="6"/>
      <c r="F6" s="7"/>
      <c r="G6" s="7"/>
      <c r="H6" s="7"/>
      <c r="I6" s="7"/>
      <c r="J6" s="31" t="s">
        <v>22</v>
      </c>
      <c r="K6" s="74"/>
    </row>
    <row r="7" spans="1:11" ht="26.4" x14ac:dyDescent="0.3">
      <c r="A7" s="116"/>
      <c r="B7" s="117"/>
      <c r="C7" s="117"/>
      <c r="D7" s="118"/>
      <c r="E7" s="119"/>
      <c r="F7" s="3" t="s">
        <v>252</v>
      </c>
      <c r="G7" s="3" t="s">
        <v>254</v>
      </c>
      <c r="H7" s="3" t="s">
        <v>253</v>
      </c>
      <c r="I7" s="3" t="s">
        <v>255</v>
      </c>
      <c r="J7" s="3" t="s">
        <v>73</v>
      </c>
      <c r="K7" s="3" t="s">
        <v>74</v>
      </c>
    </row>
    <row r="8" spans="1:11" x14ac:dyDescent="0.3">
      <c r="A8" s="27"/>
      <c r="B8" s="28"/>
      <c r="C8" s="28"/>
      <c r="D8" s="91">
        <v>1</v>
      </c>
      <c r="E8" s="29"/>
      <c r="F8" s="89">
        <v>2</v>
      </c>
      <c r="G8" s="89">
        <v>3</v>
      </c>
      <c r="H8" s="89">
        <v>4</v>
      </c>
      <c r="I8" s="89">
        <v>5</v>
      </c>
      <c r="J8" s="89">
        <v>6</v>
      </c>
      <c r="K8" s="89">
        <v>7</v>
      </c>
    </row>
    <row r="9" spans="1:11" x14ac:dyDescent="0.3">
      <c r="A9" s="514" t="s">
        <v>0</v>
      </c>
      <c r="B9" s="502"/>
      <c r="C9" s="502"/>
      <c r="D9" s="502"/>
      <c r="E9" s="515"/>
      <c r="F9" s="220">
        <f>F10+F11</f>
        <v>373098.61</v>
      </c>
      <c r="G9" s="220">
        <f t="shared" ref="G9" si="0">G10+G11</f>
        <v>0</v>
      </c>
      <c r="H9" s="220">
        <v>983264</v>
      </c>
      <c r="I9" s="220">
        <f>I10+I11</f>
        <v>467916.99</v>
      </c>
      <c r="J9" s="220">
        <f t="shared" ref="J9:J15" si="1">SUM(I9/F9*100)</f>
        <v>125.41375857712256</v>
      </c>
      <c r="K9" s="30">
        <f>SUM(I9/H9*100)</f>
        <v>47.588134010804829</v>
      </c>
    </row>
    <row r="10" spans="1:11" x14ac:dyDescent="0.3">
      <c r="A10" s="516" t="s">
        <v>23</v>
      </c>
      <c r="B10" s="517"/>
      <c r="C10" s="517"/>
      <c r="D10" s="517"/>
      <c r="E10" s="511"/>
      <c r="F10" s="218">
        <v>373098.61</v>
      </c>
      <c r="G10" s="218"/>
      <c r="H10" s="218">
        <v>983264</v>
      </c>
      <c r="I10" s="218">
        <v>467916.99</v>
      </c>
      <c r="J10" s="218">
        <f t="shared" si="1"/>
        <v>125.41375857712256</v>
      </c>
      <c r="K10" s="46">
        <f t="shared" ref="K10:K14" si="2">SUM(I10/H10*100)</f>
        <v>47.588134010804829</v>
      </c>
    </row>
    <row r="11" spans="1:11" x14ac:dyDescent="0.3">
      <c r="A11" s="518" t="s">
        <v>24</v>
      </c>
      <c r="B11" s="511"/>
      <c r="C11" s="511"/>
      <c r="D11" s="511"/>
      <c r="E11" s="511"/>
      <c r="F11" s="218"/>
      <c r="G11" s="218"/>
      <c r="H11" s="218"/>
      <c r="I11" s="218"/>
      <c r="J11" s="218"/>
      <c r="K11" s="46"/>
    </row>
    <row r="12" spans="1:11" x14ac:dyDescent="0.3">
      <c r="A12" s="32" t="s">
        <v>1</v>
      </c>
      <c r="B12" s="37"/>
      <c r="C12" s="37"/>
      <c r="D12" s="37"/>
      <c r="E12" s="37"/>
      <c r="F12" s="220">
        <f>F13+F14</f>
        <v>372939</v>
      </c>
      <c r="G12" s="220">
        <f t="shared" ref="G12:I12" si="3">G13+G14</f>
        <v>0</v>
      </c>
      <c r="H12" s="220">
        <f t="shared" si="3"/>
        <v>983264</v>
      </c>
      <c r="I12" s="220">
        <f t="shared" si="3"/>
        <v>469250.75</v>
      </c>
      <c r="J12" s="220">
        <f t="shared" si="1"/>
        <v>125.82506790654773</v>
      </c>
      <c r="K12" s="30">
        <f t="shared" si="2"/>
        <v>47.723780185179159</v>
      </c>
    </row>
    <row r="13" spans="1:11" x14ac:dyDescent="0.3">
      <c r="A13" s="519" t="s">
        <v>25</v>
      </c>
      <c r="B13" s="517"/>
      <c r="C13" s="517"/>
      <c r="D13" s="517"/>
      <c r="E13" s="517"/>
      <c r="F13" s="218">
        <v>371738.05</v>
      </c>
      <c r="G13" s="218"/>
      <c r="H13" s="218">
        <v>975939</v>
      </c>
      <c r="I13" s="218">
        <v>466925.75</v>
      </c>
      <c r="J13" s="255">
        <f t="shared" si="1"/>
        <v>125.60612237568903</v>
      </c>
      <c r="K13" s="46">
        <f t="shared" si="2"/>
        <v>47.843743307727223</v>
      </c>
    </row>
    <row r="14" spans="1:11" x14ac:dyDescent="0.3">
      <c r="A14" s="510" t="s">
        <v>26</v>
      </c>
      <c r="B14" s="511"/>
      <c r="C14" s="511"/>
      <c r="D14" s="511"/>
      <c r="E14" s="511"/>
      <c r="F14" s="219">
        <v>1200.95</v>
      </c>
      <c r="G14" s="219"/>
      <c r="H14" s="219">
        <v>7325</v>
      </c>
      <c r="I14" s="219">
        <v>2325</v>
      </c>
      <c r="J14" s="255">
        <f t="shared" si="1"/>
        <v>193.59673591739872</v>
      </c>
      <c r="K14" s="46">
        <f t="shared" si="2"/>
        <v>31.74061433447099</v>
      </c>
    </row>
    <row r="15" spans="1:11" x14ac:dyDescent="0.3">
      <c r="A15" s="501" t="s">
        <v>41</v>
      </c>
      <c r="B15" s="502"/>
      <c r="C15" s="502"/>
      <c r="D15" s="502"/>
      <c r="E15" s="502"/>
      <c r="F15" s="220">
        <f>F9-F12</f>
        <v>159.60999999998603</v>
      </c>
      <c r="G15" s="220">
        <f t="shared" ref="G15:I15" si="4">G9-G12</f>
        <v>0</v>
      </c>
      <c r="H15" s="220">
        <f t="shared" si="4"/>
        <v>0</v>
      </c>
      <c r="I15" s="220">
        <f t="shared" si="4"/>
        <v>-1333.7600000000093</v>
      </c>
      <c r="J15" s="256">
        <f t="shared" si="1"/>
        <v>-835.6368648581705</v>
      </c>
      <c r="K15" s="30"/>
    </row>
    <row r="16" spans="1:11" ht="17.399999999999999" x14ac:dyDescent="0.3">
      <c r="A16" s="24"/>
      <c r="B16" s="22"/>
      <c r="C16" s="22"/>
      <c r="D16" s="22"/>
      <c r="E16" s="22"/>
      <c r="F16" s="22"/>
      <c r="G16" s="22"/>
      <c r="H16" s="23"/>
      <c r="I16" s="23"/>
      <c r="J16" s="23"/>
      <c r="K16" s="23"/>
    </row>
    <row r="17" spans="1:11" ht="15.6" x14ac:dyDescent="0.3">
      <c r="A17" s="503" t="s">
        <v>17</v>
      </c>
      <c r="B17" s="513"/>
      <c r="C17" s="513"/>
      <c r="D17" s="513"/>
      <c r="E17" s="513"/>
      <c r="F17" s="513"/>
      <c r="G17" s="513"/>
      <c r="H17" s="513"/>
      <c r="I17" s="513"/>
      <c r="J17" s="513"/>
      <c r="K17" s="68"/>
    </row>
    <row r="18" spans="1:11" ht="17.399999999999999" x14ac:dyDescent="0.3">
      <c r="A18" s="24"/>
      <c r="B18" s="22"/>
      <c r="C18" s="22"/>
      <c r="D18" s="22"/>
      <c r="E18" s="22"/>
      <c r="F18" s="22"/>
      <c r="G18" s="22"/>
      <c r="H18" s="23"/>
      <c r="I18" s="23"/>
      <c r="J18" s="23"/>
      <c r="K18" s="23"/>
    </row>
    <row r="19" spans="1:11" ht="26.4" x14ac:dyDescent="0.3">
      <c r="A19" s="27"/>
      <c r="B19" s="28"/>
      <c r="C19" s="28"/>
      <c r="D19" s="91"/>
      <c r="E19" s="29"/>
      <c r="F19" s="3" t="s">
        <v>252</v>
      </c>
      <c r="G19" s="3" t="s">
        <v>254</v>
      </c>
      <c r="H19" s="3" t="s">
        <v>256</v>
      </c>
      <c r="I19" s="3" t="s">
        <v>255</v>
      </c>
      <c r="J19" s="3" t="s">
        <v>73</v>
      </c>
      <c r="K19" s="3" t="s">
        <v>74</v>
      </c>
    </row>
    <row r="20" spans="1:11" x14ac:dyDescent="0.3">
      <c r="A20" s="27"/>
      <c r="B20" s="28"/>
      <c r="C20" s="92"/>
      <c r="D20" s="91">
        <v>1</v>
      </c>
      <c r="E20" s="93"/>
      <c r="F20" s="89">
        <v>2</v>
      </c>
      <c r="G20" s="89">
        <v>3</v>
      </c>
      <c r="H20" s="89">
        <v>4</v>
      </c>
      <c r="I20" s="89">
        <v>5</v>
      </c>
      <c r="J20" s="89">
        <v>6</v>
      </c>
      <c r="K20" s="89">
        <v>7</v>
      </c>
    </row>
    <row r="21" spans="1:11" x14ac:dyDescent="0.3">
      <c r="A21" s="510" t="s">
        <v>27</v>
      </c>
      <c r="B21" s="511"/>
      <c r="C21" s="511"/>
      <c r="D21" s="511"/>
      <c r="E21" s="511"/>
      <c r="F21" s="219"/>
      <c r="G21" s="219"/>
      <c r="H21" s="219"/>
      <c r="I21" s="219"/>
      <c r="J21" s="38"/>
      <c r="K21" s="38" t="e">
        <f>SUM(I21/H21*100)</f>
        <v>#DIV/0!</v>
      </c>
    </row>
    <row r="22" spans="1:11" x14ac:dyDescent="0.3">
      <c r="A22" s="510" t="s">
        <v>28</v>
      </c>
      <c r="B22" s="511"/>
      <c r="C22" s="511"/>
      <c r="D22" s="511"/>
      <c r="E22" s="511"/>
      <c r="F22" s="219"/>
      <c r="G22" s="219"/>
      <c r="H22" s="219"/>
      <c r="I22" s="219"/>
      <c r="J22" s="38"/>
      <c r="K22" s="38" t="e">
        <f>SUM(I22/H22*100)</f>
        <v>#DIV/0!</v>
      </c>
    </row>
    <row r="23" spans="1:11" x14ac:dyDescent="0.3">
      <c r="A23" s="501" t="s">
        <v>160</v>
      </c>
      <c r="B23" s="502"/>
      <c r="C23" s="502"/>
      <c r="D23" s="502"/>
      <c r="E23" s="502"/>
      <c r="F23" s="220">
        <v>0</v>
      </c>
      <c r="G23" s="220"/>
      <c r="H23" s="220"/>
      <c r="I23" s="220">
        <v>13756.53</v>
      </c>
      <c r="J23" s="256" t="e">
        <f t="shared" ref="J23" si="5">SUM(I23/F23*100)</f>
        <v>#DIV/0!</v>
      </c>
      <c r="K23" s="64" t="e">
        <f t="shared" ref="K23:K24" si="6">SUM(I23/H23*100)</f>
        <v>#DIV/0!</v>
      </c>
    </row>
    <row r="24" spans="1:11" x14ac:dyDescent="0.3">
      <c r="A24" s="501" t="s">
        <v>161</v>
      </c>
      <c r="B24" s="502"/>
      <c r="C24" s="502"/>
      <c r="D24" s="502"/>
      <c r="E24" s="502"/>
      <c r="F24" s="220">
        <v>159.61000000000001</v>
      </c>
      <c r="G24" s="220">
        <f>G15+G23</f>
        <v>0</v>
      </c>
      <c r="H24" s="220"/>
      <c r="I24" s="220">
        <f>I15+I23</f>
        <v>12422.769999999991</v>
      </c>
      <c r="J24" s="256">
        <v>7783.2</v>
      </c>
      <c r="K24" s="64" t="e">
        <f t="shared" si="6"/>
        <v>#DIV/0!</v>
      </c>
    </row>
    <row r="25" spans="1:11" ht="17.399999999999999" x14ac:dyDescent="0.3">
      <c r="A25" s="21"/>
      <c r="B25" s="22"/>
      <c r="C25" s="22"/>
      <c r="D25" s="22"/>
      <c r="E25" s="22"/>
      <c r="F25" s="22"/>
      <c r="G25" s="22"/>
      <c r="H25" s="23"/>
      <c r="I25" s="23"/>
      <c r="J25" s="23"/>
      <c r="K25" s="23"/>
    </row>
    <row r="26" spans="1:11" ht="15.6" x14ac:dyDescent="0.3">
      <c r="A26" s="503"/>
      <c r="B26" s="504"/>
      <c r="C26" s="504"/>
      <c r="D26" s="504"/>
      <c r="E26" s="504"/>
      <c r="F26" s="504"/>
      <c r="G26" s="504"/>
      <c r="H26" s="504"/>
      <c r="I26" s="504"/>
      <c r="J26" s="504"/>
      <c r="K26" s="87"/>
    </row>
    <row r="27" spans="1:11" ht="15.6" x14ac:dyDescent="0.3">
      <c r="A27" s="67"/>
      <c r="B27" s="87"/>
      <c r="C27" s="87"/>
      <c r="D27" s="87"/>
      <c r="E27" s="87"/>
      <c r="F27" s="87"/>
      <c r="G27" s="87"/>
      <c r="H27" s="87"/>
      <c r="I27" s="87"/>
      <c r="J27" s="87"/>
      <c r="K27" s="87"/>
    </row>
    <row r="28" spans="1:11" x14ac:dyDescent="0.3">
      <c r="A28" s="79"/>
      <c r="B28" s="79"/>
      <c r="C28" s="79"/>
      <c r="D28" s="80"/>
      <c r="E28" s="81"/>
      <c r="F28" s="75"/>
      <c r="G28" s="75"/>
      <c r="H28" s="75"/>
      <c r="I28" s="75"/>
      <c r="J28" s="75"/>
      <c r="K28" s="75"/>
    </row>
    <row r="29" spans="1:11" ht="15" customHeight="1" x14ac:dyDescent="0.3">
      <c r="A29" s="505"/>
      <c r="B29" s="505"/>
      <c r="C29" s="505"/>
      <c r="D29" s="505"/>
      <c r="E29" s="505"/>
      <c r="F29" s="82"/>
      <c r="G29" s="82"/>
      <c r="H29" s="82"/>
      <c r="I29" s="82"/>
      <c r="J29" s="77"/>
      <c r="K29" s="77"/>
    </row>
    <row r="30" spans="1:11" ht="15" customHeight="1" x14ac:dyDescent="0.3">
      <c r="A30" s="506"/>
      <c r="B30" s="507"/>
      <c r="C30" s="507"/>
      <c r="D30" s="507"/>
      <c r="E30" s="507"/>
      <c r="F30" s="82"/>
      <c r="G30" s="82"/>
      <c r="H30" s="82"/>
      <c r="I30" s="82"/>
      <c r="J30" s="82"/>
      <c r="K30" s="82"/>
    </row>
    <row r="31" spans="1:11" ht="45" customHeight="1" x14ac:dyDescent="0.3">
      <c r="A31" s="505"/>
      <c r="B31" s="505"/>
      <c r="C31" s="505"/>
      <c r="D31" s="505"/>
      <c r="E31" s="505"/>
      <c r="F31" s="82"/>
      <c r="G31" s="82"/>
      <c r="H31" s="82"/>
      <c r="I31" s="82"/>
      <c r="J31" s="82"/>
      <c r="K31" s="82"/>
    </row>
    <row r="32" spans="1:11" ht="15.6" x14ac:dyDescent="0.3">
      <c r="A32" s="69"/>
      <c r="B32" s="83"/>
      <c r="C32" s="83"/>
      <c r="D32" s="83"/>
      <c r="E32" s="83"/>
      <c r="F32" s="83"/>
      <c r="G32" s="83"/>
      <c r="H32" s="83"/>
      <c r="I32" s="83"/>
      <c r="J32" s="83"/>
      <c r="K32" s="83"/>
    </row>
    <row r="33" spans="1:11" ht="15.6" x14ac:dyDescent="0.3">
      <c r="A33" s="508"/>
      <c r="B33" s="508"/>
      <c r="C33" s="508"/>
      <c r="D33" s="508"/>
      <c r="E33" s="508"/>
      <c r="F33" s="508"/>
      <c r="G33" s="508"/>
      <c r="H33" s="508"/>
      <c r="I33" s="508"/>
      <c r="J33" s="508"/>
      <c r="K33" s="69"/>
    </row>
    <row r="34" spans="1:11" ht="17.399999999999999" x14ac:dyDescent="0.3">
      <c r="A34" s="39"/>
      <c r="B34" s="40"/>
      <c r="C34" s="40"/>
      <c r="D34" s="40"/>
      <c r="E34" s="40"/>
      <c r="F34" s="40"/>
      <c r="G34" s="40"/>
      <c r="H34" s="41"/>
      <c r="I34" s="41"/>
      <c r="J34" s="41"/>
      <c r="K34" s="41"/>
    </row>
    <row r="35" spans="1:11" x14ac:dyDescent="0.3">
      <c r="A35" s="84"/>
      <c r="B35" s="84"/>
      <c r="C35" s="84"/>
      <c r="D35" s="85"/>
      <c r="E35" s="86"/>
      <c r="F35" s="76"/>
      <c r="G35" s="76"/>
      <c r="H35" s="76"/>
      <c r="I35" s="76"/>
      <c r="J35" s="76"/>
      <c r="K35" s="76"/>
    </row>
    <row r="36" spans="1:11" x14ac:dyDescent="0.3">
      <c r="A36" s="505"/>
      <c r="B36" s="505"/>
      <c r="C36" s="505"/>
      <c r="D36" s="505"/>
      <c r="E36" s="505"/>
      <c r="F36" s="82"/>
      <c r="G36" s="82"/>
      <c r="H36" s="82"/>
      <c r="I36" s="82"/>
      <c r="J36" s="77"/>
      <c r="K36" s="77"/>
    </row>
    <row r="37" spans="1:11" ht="28.5" customHeight="1" x14ac:dyDescent="0.3">
      <c r="A37" s="505"/>
      <c r="B37" s="505"/>
      <c r="C37" s="505"/>
      <c r="D37" s="505"/>
      <c r="E37" s="505"/>
      <c r="F37" s="82"/>
      <c r="G37" s="82"/>
      <c r="H37" s="82"/>
      <c r="I37" s="82"/>
      <c r="J37" s="77"/>
      <c r="K37" s="77"/>
    </row>
    <row r="38" spans="1:11" x14ac:dyDescent="0.3">
      <c r="A38" s="505"/>
      <c r="B38" s="509"/>
      <c r="C38" s="509"/>
      <c r="D38" s="509"/>
      <c r="E38" s="509"/>
      <c r="F38" s="82"/>
      <c r="G38" s="82"/>
      <c r="H38" s="82"/>
      <c r="I38" s="82"/>
      <c r="J38" s="77"/>
      <c r="K38" s="77"/>
    </row>
    <row r="39" spans="1:11" ht="15" customHeight="1" x14ac:dyDescent="0.3">
      <c r="A39" s="506"/>
      <c r="B39" s="507"/>
      <c r="C39" s="507"/>
      <c r="D39" s="507"/>
      <c r="E39" s="507"/>
      <c r="F39" s="78"/>
      <c r="G39" s="78"/>
      <c r="H39" s="78"/>
      <c r="I39" s="78"/>
      <c r="J39" s="78"/>
      <c r="K39" s="78"/>
    </row>
    <row r="40" spans="1:11" ht="17.25" customHeight="1" x14ac:dyDescent="0.3">
      <c r="A40" s="88"/>
      <c r="B40" s="88"/>
      <c r="C40" s="88"/>
      <c r="D40" s="88"/>
      <c r="E40" s="88"/>
      <c r="F40" s="88"/>
      <c r="G40" s="88"/>
      <c r="H40" s="88"/>
      <c r="I40" s="88"/>
      <c r="J40" s="88"/>
      <c r="K40" s="88"/>
    </row>
    <row r="41" spans="1:11" x14ac:dyDescent="0.3">
      <c r="A41" s="499"/>
      <c r="B41" s="500"/>
      <c r="C41" s="500"/>
      <c r="D41" s="500"/>
      <c r="E41" s="500"/>
      <c r="F41" s="500"/>
      <c r="G41" s="500"/>
      <c r="H41" s="500"/>
      <c r="I41" s="500"/>
      <c r="J41" s="500"/>
      <c r="K41" s="66"/>
    </row>
    <row r="42" spans="1:11" ht="9" customHeight="1" x14ac:dyDescent="0.3"/>
  </sheetData>
  <mergeCells count="24">
    <mergeCell ref="A22:E22"/>
    <mergeCell ref="A1:J1"/>
    <mergeCell ref="A3:J3"/>
    <mergeCell ref="A5:J5"/>
    <mergeCell ref="A9:E9"/>
    <mergeCell ref="A10:E10"/>
    <mergeCell ref="A11:E11"/>
    <mergeCell ref="A13:E13"/>
    <mergeCell ref="A14:E14"/>
    <mergeCell ref="A15:E15"/>
    <mergeCell ref="A17:J17"/>
    <mergeCell ref="A21:E21"/>
    <mergeCell ref="A41:J41"/>
    <mergeCell ref="A23:E23"/>
    <mergeCell ref="A24:E24"/>
    <mergeCell ref="A26:J26"/>
    <mergeCell ref="A29:E29"/>
    <mergeCell ref="A30:E30"/>
    <mergeCell ref="A31:E31"/>
    <mergeCell ref="A33:J33"/>
    <mergeCell ref="A36:E36"/>
    <mergeCell ref="A37:E37"/>
    <mergeCell ref="A38:E38"/>
    <mergeCell ref="A39:E39"/>
  </mergeCells>
  <pageMargins left="0.7" right="0.7" top="0.75" bottom="0.75" header="0.3" footer="0.3"/>
  <pageSetup paperSize="9" scale="6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115"/>
  <sheetViews>
    <sheetView workbookViewId="0">
      <selection activeCell="I27" sqref="I27"/>
    </sheetView>
  </sheetViews>
  <sheetFormatPr defaultRowHeight="14.4" x14ac:dyDescent="0.3"/>
  <cols>
    <col min="1" max="1" width="5.109375" customWidth="1"/>
    <col min="2" max="2" width="3.44140625" customWidth="1"/>
    <col min="3" max="3" width="4.88671875" customWidth="1"/>
    <col min="4" max="4" width="12.33203125" customWidth="1"/>
    <col min="5" max="5" width="31.88671875" customWidth="1"/>
    <col min="6" max="7" width="25.33203125" customWidth="1"/>
    <col min="8" max="8" width="31.6640625" customWidth="1"/>
    <col min="9" max="9" width="23.88671875" customWidth="1"/>
    <col min="10" max="10" width="12.6640625" customWidth="1"/>
    <col min="11" max="11" width="11.6640625" customWidth="1"/>
  </cols>
  <sheetData>
    <row r="1" spans="1:11" ht="42" customHeight="1" x14ac:dyDescent="0.3">
      <c r="A1" s="503"/>
      <c r="B1" s="503"/>
      <c r="C1" s="503"/>
      <c r="D1" s="503"/>
      <c r="E1" s="503"/>
      <c r="F1" s="503"/>
      <c r="G1" s="503"/>
      <c r="H1" s="503"/>
      <c r="I1" s="503"/>
      <c r="J1" s="503"/>
      <c r="K1" s="503"/>
    </row>
    <row r="2" spans="1:11" ht="18" customHeight="1" x14ac:dyDescent="0.3">
      <c r="A2" s="4"/>
      <c r="B2" s="4"/>
      <c r="C2" s="4"/>
      <c r="D2" s="4"/>
      <c r="E2" s="4"/>
      <c r="F2" s="4"/>
      <c r="G2" s="4"/>
      <c r="H2" s="4"/>
      <c r="I2" s="24"/>
    </row>
    <row r="3" spans="1:11" ht="15.75" customHeight="1" x14ac:dyDescent="0.3">
      <c r="A3" s="503" t="s">
        <v>12</v>
      </c>
      <c r="B3" s="503"/>
      <c r="C3" s="503"/>
      <c r="D3" s="503"/>
      <c r="E3" s="503"/>
      <c r="F3" s="503"/>
      <c r="G3" s="503"/>
      <c r="H3" s="503"/>
      <c r="I3" s="105"/>
    </row>
    <row r="4" spans="1:11" ht="17.399999999999999" x14ac:dyDescent="0.3">
      <c r="A4" s="4"/>
      <c r="B4" s="4"/>
      <c r="C4" s="4"/>
      <c r="D4" s="4"/>
      <c r="E4" s="4"/>
      <c r="F4" s="4"/>
      <c r="G4" s="5"/>
      <c r="H4" s="5"/>
      <c r="I4" s="5"/>
    </row>
    <row r="5" spans="1:11" ht="18" customHeight="1" x14ac:dyDescent="0.3">
      <c r="A5" s="503" t="s">
        <v>63</v>
      </c>
      <c r="B5" s="503"/>
      <c r="C5" s="503"/>
      <c r="D5" s="503"/>
      <c r="E5" s="503"/>
      <c r="F5" s="503"/>
      <c r="G5" s="503"/>
      <c r="H5" s="503"/>
      <c r="I5" s="105"/>
    </row>
    <row r="6" spans="1:11" ht="17.399999999999999" x14ac:dyDescent="0.3">
      <c r="A6" s="4"/>
      <c r="B6" s="4"/>
      <c r="C6" s="4"/>
      <c r="D6" s="4"/>
      <c r="E6" s="4"/>
      <c r="F6" s="4"/>
      <c r="G6" s="5"/>
      <c r="H6" s="5"/>
      <c r="I6" s="5"/>
    </row>
    <row r="7" spans="1:11" ht="15.75" customHeight="1" x14ac:dyDescent="0.3">
      <c r="A7" s="503" t="s">
        <v>152</v>
      </c>
      <c r="B7" s="503"/>
      <c r="C7" s="503"/>
      <c r="D7" s="503"/>
      <c r="E7" s="503"/>
      <c r="F7" s="503"/>
      <c r="G7" s="503"/>
      <c r="H7" s="503"/>
      <c r="I7" s="105"/>
    </row>
    <row r="8" spans="1:11" ht="17.399999999999999" x14ac:dyDescent="0.3">
      <c r="A8" s="4"/>
      <c r="B8" s="4"/>
      <c r="C8" s="4"/>
      <c r="D8" s="4"/>
      <c r="E8" s="4"/>
      <c r="F8" s="4"/>
      <c r="G8" s="5"/>
      <c r="H8" s="5"/>
      <c r="I8" s="5"/>
    </row>
    <row r="9" spans="1:11" ht="39.6" x14ac:dyDescent="0.3">
      <c r="B9" s="121"/>
      <c r="C9" s="121"/>
      <c r="D9" s="121"/>
      <c r="E9" s="120" t="s">
        <v>81</v>
      </c>
      <c r="F9" s="3" t="s">
        <v>257</v>
      </c>
      <c r="G9" s="3" t="s">
        <v>258</v>
      </c>
      <c r="H9" s="3" t="s">
        <v>259</v>
      </c>
      <c r="I9" s="120" t="s">
        <v>260</v>
      </c>
      <c r="J9" s="135" t="s">
        <v>143</v>
      </c>
      <c r="K9" s="135" t="s">
        <v>144</v>
      </c>
    </row>
    <row r="10" spans="1:11" x14ac:dyDescent="0.3">
      <c r="A10" s="103"/>
      <c r="B10" s="104"/>
      <c r="C10" s="106"/>
      <c r="D10" s="143">
        <v>1</v>
      </c>
      <c r="E10" s="144"/>
      <c r="F10" s="100">
        <v>2</v>
      </c>
      <c r="G10" s="100">
        <v>3</v>
      </c>
      <c r="H10" s="100">
        <v>4</v>
      </c>
      <c r="I10" s="145">
        <v>5</v>
      </c>
      <c r="J10" s="146">
        <v>6</v>
      </c>
      <c r="K10" s="146">
        <v>7</v>
      </c>
    </row>
    <row r="11" spans="1:11" ht="15.75" customHeight="1" x14ac:dyDescent="0.3">
      <c r="A11" s="112"/>
      <c r="B11" s="112"/>
      <c r="C11" s="112"/>
      <c r="D11" s="62"/>
      <c r="E11" s="158" t="s">
        <v>82</v>
      </c>
      <c r="F11" s="228">
        <v>373098.61</v>
      </c>
      <c r="G11" s="63"/>
      <c r="H11" s="228">
        <f t="shared" ref="H11:I11" si="0">SUM(H12)</f>
        <v>983264</v>
      </c>
      <c r="I11" s="228">
        <f t="shared" si="0"/>
        <v>467916.99</v>
      </c>
      <c r="J11" s="246">
        <f>SUM(I11/F11*100)</f>
        <v>125.41375857712256</v>
      </c>
      <c r="K11" s="246">
        <f>SUM(I11/H11*100)</f>
        <v>47.588134010804829</v>
      </c>
    </row>
    <row r="12" spans="1:11" x14ac:dyDescent="0.3">
      <c r="A12" s="148">
        <v>6</v>
      </c>
      <c r="B12" s="148"/>
      <c r="C12" s="148"/>
      <c r="D12" s="149"/>
      <c r="E12" s="157" t="s">
        <v>4</v>
      </c>
      <c r="F12" s="229">
        <v>373098.61</v>
      </c>
      <c r="G12" s="150"/>
      <c r="H12" s="229">
        <v>983264</v>
      </c>
      <c r="I12" s="229">
        <v>467916.99</v>
      </c>
      <c r="J12" s="247">
        <f t="shared" ref="J12:J41" si="1">SUM(I12/F12*100)</f>
        <v>125.41375857712256</v>
      </c>
      <c r="K12" s="247">
        <f t="shared" ref="K12:K41" si="2">SUM(I12/H12*100)</f>
        <v>47.588134010804829</v>
      </c>
    </row>
    <row r="13" spans="1:11" ht="27" x14ac:dyDescent="0.3">
      <c r="A13" s="108"/>
      <c r="B13" s="109">
        <v>63</v>
      </c>
      <c r="C13" s="109"/>
      <c r="D13" s="110"/>
      <c r="E13" s="136" t="s">
        <v>19</v>
      </c>
      <c r="F13" s="223">
        <v>333306.98</v>
      </c>
      <c r="G13" s="142"/>
      <c r="H13" s="223">
        <v>853424</v>
      </c>
      <c r="I13" s="223">
        <v>424366.04</v>
      </c>
      <c r="J13" s="240">
        <f t="shared" si="1"/>
        <v>127.31987790954753</v>
      </c>
      <c r="K13" s="240">
        <f t="shared" si="2"/>
        <v>49.725112019347947</v>
      </c>
    </row>
    <row r="14" spans="1:11" ht="27" x14ac:dyDescent="0.3">
      <c r="A14" s="47"/>
      <c r="B14" s="111"/>
      <c r="C14" s="111">
        <v>634</v>
      </c>
      <c r="D14" s="55"/>
      <c r="E14" s="137" t="s">
        <v>83</v>
      </c>
      <c r="F14" s="222"/>
      <c r="G14" s="56"/>
      <c r="H14" s="222"/>
      <c r="I14" s="222"/>
      <c r="J14" s="237" t="e">
        <f t="shared" si="1"/>
        <v>#DIV/0!</v>
      </c>
      <c r="K14" s="237" t="e">
        <f t="shared" si="2"/>
        <v>#DIV/0!</v>
      </c>
    </row>
    <row r="15" spans="1:11" ht="27" x14ac:dyDescent="0.3">
      <c r="A15" s="11"/>
      <c r="B15" s="15"/>
      <c r="C15" s="15"/>
      <c r="D15" s="130">
        <v>6341</v>
      </c>
      <c r="E15" s="138" t="s">
        <v>84</v>
      </c>
      <c r="F15" s="221"/>
      <c r="G15" s="123"/>
      <c r="H15" s="221"/>
      <c r="I15" s="241"/>
      <c r="J15" s="238" t="e">
        <f t="shared" si="1"/>
        <v>#DIV/0!</v>
      </c>
      <c r="K15" s="238" t="e">
        <f t="shared" si="2"/>
        <v>#DIV/0!</v>
      </c>
    </row>
    <row r="16" spans="1:11" ht="27" x14ac:dyDescent="0.3">
      <c r="A16" s="231"/>
      <c r="B16" s="231"/>
      <c r="C16" s="231">
        <v>636</v>
      </c>
      <c r="D16" s="132"/>
      <c r="E16" s="139" t="s">
        <v>67</v>
      </c>
      <c r="F16" s="233">
        <v>333306.98</v>
      </c>
      <c r="G16" s="48"/>
      <c r="H16" s="233">
        <v>853424</v>
      </c>
      <c r="I16" s="233">
        <v>424366.04</v>
      </c>
      <c r="J16" s="237">
        <f t="shared" si="1"/>
        <v>127.31987790954753</v>
      </c>
      <c r="K16" s="237">
        <f t="shared" si="2"/>
        <v>49.725112019347947</v>
      </c>
    </row>
    <row r="17" spans="1:11" ht="40.200000000000003" x14ac:dyDescent="0.3">
      <c r="A17" s="124"/>
      <c r="B17" s="42"/>
      <c r="C17" s="42"/>
      <c r="D17" s="130">
        <v>6361</v>
      </c>
      <c r="E17" s="138" t="s">
        <v>85</v>
      </c>
      <c r="F17" s="221">
        <v>333306.98</v>
      </c>
      <c r="G17" s="123"/>
      <c r="H17" s="221">
        <v>853424</v>
      </c>
      <c r="I17" s="241">
        <v>424366.04</v>
      </c>
      <c r="J17" s="238">
        <f t="shared" si="1"/>
        <v>127.31987790954753</v>
      </c>
      <c r="K17" s="238">
        <f t="shared" si="2"/>
        <v>49.725112019347947</v>
      </c>
    </row>
    <row r="18" spans="1:11" ht="40.200000000000003" x14ac:dyDescent="0.3">
      <c r="A18" s="124"/>
      <c r="B18" s="42"/>
      <c r="C18" s="43"/>
      <c r="D18" s="130">
        <v>6362</v>
      </c>
      <c r="E18" s="138" t="s">
        <v>86</v>
      </c>
      <c r="F18" s="221"/>
      <c r="G18" s="123"/>
      <c r="H18" s="221"/>
      <c r="I18" s="241"/>
      <c r="J18" s="238" t="e">
        <f t="shared" si="1"/>
        <v>#DIV/0!</v>
      </c>
      <c r="K18" s="156" t="e">
        <f t="shared" si="2"/>
        <v>#DIV/0!</v>
      </c>
    </row>
    <row r="19" spans="1:11" ht="27" x14ac:dyDescent="0.3">
      <c r="A19" s="124"/>
      <c r="B19" s="42"/>
      <c r="C19" s="43">
        <v>638</v>
      </c>
      <c r="D19" s="130">
        <v>6381</v>
      </c>
      <c r="E19" s="138" t="s">
        <v>159</v>
      </c>
      <c r="F19" s="221"/>
      <c r="G19" s="123"/>
      <c r="H19" s="221"/>
      <c r="I19" s="241"/>
      <c r="J19" s="238" t="e">
        <f t="shared" ref="J19" si="3">SUM(I19/F19*100)</f>
        <v>#DIV/0!</v>
      </c>
      <c r="K19" s="156" t="e">
        <f t="shared" ref="K19" si="4">SUM(I19/H19*100)</f>
        <v>#DIV/0!</v>
      </c>
    </row>
    <row r="20" spans="1:11" x14ac:dyDescent="0.3">
      <c r="A20" s="231"/>
      <c r="B20" s="231"/>
      <c r="C20" s="232">
        <v>641</v>
      </c>
      <c r="D20" s="132"/>
      <c r="E20" s="139" t="s">
        <v>68</v>
      </c>
      <c r="F20" s="233">
        <v>0</v>
      </c>
      <c r="G20" s="281"/>
      <c r="H20" s="233">
        <f t="shared" ref="H20:I20" si="5">SUM(H21)</f>
        <v>0</v>
      </c>
      <c r="I20" s="233">
        <f t="shared" si="5"/>
        <v>0.04</v>
      </c>
      <c r="J20" s="237" t="e">
        <f t="shared" si="1"/>
        <v>#DIV/0!</v>
      </c>
      <c r="K20" s="153" t="e">
        <f t="shared" si="2"/>
        <v>#DIV/0!</v>
      </c>
    </row>
    <row r="21" spans="1:11" ht="27" x14ac:dyDescent="0.3">
      <c r="A21" s="124"/>
      <c r="B21" s="42"/>
      <c r="C21" s="43"/>
      <c r="D21" s="130">
        <v>6413</v>
      </c>
      <c r="E21" s="138" t="s">
        <v>69</v>
      </c>
      <c r="F21" s="221"/>
      <c r="G21" s="279"/>
      <c r="H21" s="221"/>
      <c r="I21" s="241">
        <v>0.04</v>
      </c>
      <c r="J21" s="238" t="e">
        <f t="shared" si="1"/>
        <v>#DIV/0!</v>
      </c>
      <c r="K21" s="156" t="e">
        <f t="shared" si="2"/>
        <v>#DIV/0!</v>
      </c>
    </row>
    <row r="22" spans="1:11" ht="40.200000000000003" x14ac:dyDescent="0.3">
      <c r="A22" s="180"/>
      <c r="B22" s="180">
        <v>65</v>
      </c>
      <c r="C22" s="230"/>
      <c r="D22" s="181"/>
      <c r="E22" s="182" t="s">
        <v>42</v>
      </c>
      <c r="F22" s="223">
        <v>1200.95</v>
      </c>
      <c r="G22" s="280"/>
      <c r="H22" s="223">
        <f t="shared" ref="H22" si="6">SUM(H23)</f>
        <v>3165</v>
      </c>
      <c r="I22" s="223">
        <v>3135</v>
      </c>
      <c r="J22" s="240">
        <f t="shared" si="1"/>
        <v>261.04334068862147</v>
      </c>
      <c r="K22" s="240">
        <f t="shared" si="2"/>
        <v>99.052132701421797</v>
      </c>
    </row>
    <row r="23" spans="1:11" x14ac:dyDescent="0.3">
      <c r="A23" s="113"/>
      <c r="B23" s="114"/>
      <c r="C23" s="115">
        <v>652</v>
      </c>
      <c r="D23" s="131"/>
      <c r="E23" s="137" t="s">
        <v>70</v>
      </c>
      <c r="F23" s="233">
        <v>1200.95</v>
      </c>
      <c r="G23" s="281"/>
      <c r="H23" s="233">
        <v>3165</v>
      </c>
      <c r="I23" s="233">
        <v>3135</v>
      </c>
      <c r="J23" s="237">
        <f t="shared" si="1"/>
        <v>261.04334068862147</v>
      </c>
      <c r="K23" s="237">
        <f t="shared" si="2"/>
        <v>99.052132701421797</v>
      </c>
    </row>
    <row r="24" spans="1:11" x14ac:dyDescent="0.3">
      <c r="A24" s="124"/>
      <c r="B24" s="42"/>
      <c r="C24" s="43"/>
      <c r="D24" s="130">
        <v>6526</v>
      </c>
      <c r="E24" s="138" t="s">
        <v>71</v>
      </c>
      <c r="F24" s="221">
        <v>1200.95</v>
      </c>
      <c r="G24" s="279"/>
      <c r="H24" s="221">
        <v>3165</v>
      </c>
      <c r="I24" s="241">
        <v>3135</v>
      </c>
      <c r="J24" s="238">
        <f t="shared" si="1"/>
        <v>261.04334068862147</v>
      </c>
      <c r="K24" s="238">
        <f t="shared" si="2"/>
        <v>99.052132701421797</v>
      </c>
    </row>
    <row r="25" spans="1:11" ht="53.4" x14ac:dyDescent="0.3">
      <c r="A25" s="180"/>
      <c r="B25" s="180">
        <v>66</v>
      </c>
      <c r="C25" s="108"/>
      <c r="D25" s="181"/>
      <c r="E25" s="182" t="s">
        <v>145</v>
      </c>
      <c r="F25" s="223">
        <v>51.11</v>
      </c>
      <c r="G25" s="280"/>
      <c r="H25" s="223">
        <f t="shared" ref="H25:I25" si="7">SUM(H26+H28)</f>
        <v>3000</v>
      </c>
      <c r="I25" s="223">
        <f t="shared" si="7"/>
        <v>0</v>
      </c>
      <c r="J25" s="240">
        <f t="shared" si="1"/>
        <v>0</v>
      </c>
      <c r="K25" s="240">
        <f t="shared" si="2"/>
        <v>0</v>
      </c>
    </row>
    <row r="26" spans="1:11" ht="27" x14ac:dyDescent="0.3">
      <c r="A26" s="49"/>
      <c r="B26" s="50"/>
      <c r="C26" s="65">
        <v>661</v>
      </c>
      <c r="D26" s="131">
        <v>661</v>
      </c>
      <c r="E26" s="137" t="s">
        <v>79</v>
      </c>
      <c r="F26" s="222"/>
      <c r="G26" s="278"/>
      <c r="H26" s="222"/>
      <c r="I26" s="222"/>
      <c r="J26" s="153" t="e">
        <f t="shared" si="1"/>
        <v>#DIV/0!</v>
      </c>
      <c r="K26" s="153" t="e">
        <f t="shared" si="2"/>
        <v>#DIV/0!</v>
      </c>
    </row>
    <row r="27" spans="1:11" x14ac:dyDescent="0.3">
      <c r="A27" s="15"/>
      <c r="B27" s="15"/>
      <c r="C27" s="26"/>
      <c r="D27" s="130">
        <v>6615</v>
      </c>
      <c r="E27" s="138" t="s">
        <v>80</v>
      </c>
      <c r="F27" s="221"/>
      <c r="G27" s="279"/>
      <c r="H27" s="254"/>
      <c r="I27" s="242"/>
      <c r="J27" s="156" t="e">
        <f t="shared" si="1"/>
        <v>#DIV/0!</v>
      </c>
      <c r="K27" s="156" t="e">
        <f t="shared" si="2"/>
        <v>#DIV/0!</v>
      </c>
    </row>
    <row r="28" spans="1:11" ht="40.200000000000003" x14ac:dyDescent="0.3">
      <c r="A28" s="196"/>
      <c r="B28" s="153"/>
      <c r="C28" s="153">
        <v>663</v>
      </c>
      <c r="D28" s="174"/>
      <c r="E28" s="204" t="s">
        <v>87</v>
      </c>
      <c r="F28" s="262">
        <v>51.11</v>
      </c>
      <c r="G28" s="269"/>
      <c r="H28" s="262">
        <v>3000</v>
      </c>
      <c r="I28" s="262">
        <v>0</v>
      </c>
      <c r="J28" s="237">
        <f t="shared" si="1"/>
        <v>0</v>
      </c>
      <c r="K28" s="237">
        <f t="shared" si="2"/>
        <v>0</v>
      </c>
    </row>
    <row r="29" spans="1:11" x14ac:dyDescent="0.3">
      <c r="A29" s="122"/>
      <c r="B29" s="127"/>
      <c r="C29" s="127"/>
      <c r="D29" s="173">
        <v>6631</v>
      </c>
      <c r="E29" s="205" t="s">
        <v>88</v>
      </c>
      <c r="F29" s="224">
        <v>51.11</v>
      </c>
      <c r="G29" s="239"/>
      <c r="H29" s="224">
        <v>3000</v>
      </c>
      <c r="I29" s="224"/>
      <c r="J29" s="238">
        <f t="shared" si="1"/>
        <v>0</v>
      </c>
      <c r="K29" s="238">
        <f t="shared" si="2"/>
        <v>0</v>
      </c>
    </row>
    <row r="30" spans="1:11" s="122" customFormat="1" x14ac:dyDescent="0.3">
      <c r="A30" s="197"/>
      <c r="B30" s="127"/>
      <c r="C30" s="127"/>
      <c r="D30" s="141">
        <v>6632</v>
      </c>
      <c r="E30" s="205" t="s">
        <v>146</v>
      </c>
      <c r="F30" s="224"/>
      <c r="G30" s="129"/>
      <c r="H30" s="224"/>
      <c r="I30" s="224"/>
      <c r="J30" s="238" t="e">
        <f t="shared" si="1"/>
        <v>#DIV/0!</v>
      </c>
      <c r="K30" s="156" t="e">
        <f t="shared" si="2"/>
        <v>#DIV/0!</v>
      </c>
    </row>
    <row r="31" spans="1:11" ht="41.4" customHeight="1" x14ac:dyDescent="0.3">
      <c r="A31" s="198"/>
      <c r="B31" s="178">
        <v>67</v>
      </c>
      <c r="C31" s="178"/>
      <c r="D31" s="178"/>
      <c r="E31" s="206" t="s">
        <v>89</v>
      </c>
      <c r="F31" s="225">
        <v>38539.57</v>
      </c>
      <c r="G31" s="282"/>
      <c r="H31" s="225">
        <v>123675</v>
      </c>
      <c r="I31" s="225">
        <v>40415.910000000003</v>
      </c>
      <c r="J31" s="240">
        <f t="shared" si="1"/>
        <v>104.8686064738138</v>
      </c>
      <c r="K31" s="240">
        <f t="shared" si="2"/>
        <v>32.6791267434809</v>
      </c>
    </row>
    <row r="32" spans="1:11" ht="39.6" x14ac:dyDescent="0.3">
      <c r="A32" s="199"/>
      <c r="B32" s="179"/>
      <c r="C32" s="183">
        <v>671</v>
      </c>
      <c r="D32" s="183"/>
      <c r="E32" s="203" t="s">
        <v>90</v>
      </c>
      <c r="F32" s="284">
        <v>38539.57</v>
      </c>
      <c r="G32" s="285"/>
      <c r="H32" s="284">
        <v>123675</v>
      </c>
      <c r="I32" s="284">
        <v>40415.910000000003</v>
      </c>
      <c r="J32" s="237">
        <f t="shared" si="1"/>
        <v>104.8686064738138</v>
      </c>
      <c r="K32" s="237">
        <f t="shared" si="2"/>
        <v>32.6791267434809</v>
      </c>
    </row>
    <row r="33" spans="1:11" ht="26.4" x14ac:dyDescent="0.3">
      <c r="A33" s="3"/>
      <c r="B33" s="107"/>
      <c r="C33" s="107"/>
      <c r="D33" s="90">
        <v>6711</v>
      </c>
      <c r="E33" s="140" t="s">
        <v>91</v>
      </c>
      <c r="F33" s="234">
        <v>38539.57</v>
      </c>
      <c r="G33" s="283"/>
      <c r="H33" s="234">
        <v>123675</v>
      </c>
      <c r="I33" s="245">
        <v>40415.910000000003</v>
      </c>
      <c r="J33" s="238">
        <f t="shared" si="1"/>
        <v>104.8686064738138</v>
      </c>
      <c r="K33" s="238">
        <f t="shared" si="2"/>
        <v>32.6791267434809</v>
      </c>
    </row>
    <row r="34" spans="1:11" s="122" customFormat="1" ht="26.4" x14ac:dyDescent="0.3">
      <c r="A34" s="3"/>
      <c r="B34" s="107"/>
      <c r="C34" s="107"/>
      <c r="D34" s="90">
        <v>6712</v>
      </c>
      <c r="E34" s="140" t="s">
        <v>147</v>
      </c>
      <c r="F34" s="234"/>
      <c r="G34" s="100"/>
      <c r="H34" s="234"/>
      <c r="I34" s="245"/>
      <c r="J34" s="238" t="e">
        <f t="shared" si="1"/>
        <v>#DIV/0!</v>
      </c>
      <c r="K34" s="156" t="e">
        <f t="shared" si="2"/>
        <v>#DIV/0!</v>
      </c>
    </row>
    <row r="35" spans="1:11" ht="26.4" x14ac:dyDescent="0.3">
      <c r="A35" s="52">
        <v>7</v>
      </c>
      <c r="B35" s="53"/>
      <c r="C35" s="53"/>
      <c r="D35" s="53"/>
      <c r="E35" s="202" t="s">
        <v>5</v>
      </c>
      <c r="F35" s="226">
        <f>SUM(F37)</f>
        <v>0</v>
      </c>
      <c r="G35" s="200"/>
      <c r="H35" s="226"/>
      <c r="I35" s="243"/>
      <c r="J35" s="247" t="e">
        <f t="shared" si="1"/>
        <v>#DIV/0!</v>
      </c>
      <c r="K35" s="147" t="e">
        <f t="shared" si="2"/>
        <v>#DIV/0!</v>
      </c>
    </row>
    <row r="36" spans="1:11" ht="26.4" x14ac:dyDescent="0.3">
      <c r="A36" s="20"/>
      <c r="B36" s="184">
        <v>72</v>
      </c>
      <c r="C36" s="185"/>
      <c r="D36" s="184"/>
      <c r="E36" s="186" t="s">
        <v>18</v>
      </c>
      <c r="F36" s="227">
        <f>SUM(F37)</f>
        <v>0</v>
      </c>
      <c r="G36" s="201"/>
      <c r="H36" s="201">
        <f t="shared" ref="H36:I36" si="8">SUM(H37)</f>
        <v>0</v>
      </c>
      <c r="I36" s="227">
        <f t="shared" si="8"/>
        <v>0</v>
      </c>
      <c r="J36" s="152" t="e">
        <f t="shared" si="1"/>
        <v>#DIV/0!</v>
      </c>
      <c r="K36" s="152" t="e">
        <f t="shared" si="2"/>
        <v>#DIV/0!</v>
      </c>
    </row>
    <row r="37" spans="1:11" ht="15.75" customHeight="1" x14ac:dyDescent="0.3">
      <c r="A37" s="47"/>
      <c r="B37" s="47"/>
      <c r="C37" s="111">
        <v>721</v>
      </c>
      <c r="D37" s="132"/>
      <c r="E37" s="139" t="s">
        <v>92</v>
      </c>
      <c r="F37" s="48">
        <f>SUM(F38)</f>
        <v>0</v>
      </c>
      <c r="G37" s="48"/>
      <c r="H37" s="48"/>
      <c r="I37" s="233"/>
      <c r="J37" s="153" t="e">
        <f t="shared" si="1"/>
        <v>#DIV/0!</v>
      </c>
      <c r="K37" s="153" t="e">
        <f t="shared" si="2"/>
        <v>#DIV/0!</v>
      </c>
    </row>
    <row r="38" spans="1:11" ht="15.75" customHeight="1" x14ac:dyDescent="0.3">
      <c r="A38" s="11"/>
      <c r="B38" s="15"/>
      <c r="C38" s="15"/>
      <c r="D38" s="130">
        <v>7211</v>
      </c>
      <c r="E38" s="138" t="s">
        <v>93</v>
      </c>
      <c r="F38" s="123"/>
      <c r="G38" s="123"/>
      <c r="H38" s="123"/>
      <c r="I38" s="241"/>
      <c r="J38" s="156" t="e">
        <f t="shared" si="1"/>
        <v>#DIV/0!</v>
      </c>
      <c r="K38" s="156" t="e">
        <f t="shared" si="2"/>
        <v>#DIV/0!</v>
      </c>
    </row>
    <row r="39" spans="1:11" x14ac:dyDescent="0.3">
      <c r="A39" s="124"/>
      <c r="B39" s="124"/>
      <c r="C39" s="124"/>
      <c r="D39" s="130" t="s">
        <v>94</v>
      </c>
      <c r="E39" s="138"/>
      <c r="F39" s="123"/>
      <c r="G39" s="123"/>
      <c r="H39" s="123"/>
      <c r="I39" s="241"/>
      <c r="J39" s="156" t="e">
        <f t="shared" si="1"/>
        <v>#DIV/0!</v>
      </c>
      <c r="K39" s="156" t="e">
        <f t="shared" si="2"/>
        <v>#DIV/0!</v>
      </c>
    </row>
    <row r="40" spans="1:11" x14ac:dyDescent="0.3">
      <c r="A40" s="124"/>
      <c r="B40" s="124"/>
      <c r="C40" s="124"/>
      <c r="D40" s="130"/>
      <c r="E40" s="138"/>
      <c r="F40" s="123"/>
      <c r="G40" s="123"/>
      <c r="H40" s="123"/>
      <c r="I40" s="241"/>
      <c r="J40" s="156" t="e">
        <f t="shared" si="1"/>
        <v>#DIV/0!</v>
      </c>
      <c r="K40" s="156" t="e">
        <f t="shared" si="2"/>
        <v>#DIV/0!</v>
      </c>
    </row>
    <row r="41" spans="1:11" x14ac:dyDescent="0.3">
      <c r="A41" s="124"/>
      <c r="B41" s="42"/>
      <c r="C41" s="43"/>
      <c r="D41" s="130"/>
      <c r="E41" s="486"/>
      <c r="F41" s="289"/>
      <c r="G41" s="123"/>
      <c r="H41" s="123"/>
      <c r="I41" s="241"/>
      <c r="J41" s="156" t="e">
        <f t="shared" si="1"/>
        <v>#DIV/0!</v>
      </c>
      <c r="K41" s="156" t="e">
        <f t="shared" si="2"/>
        <v>#DIV/0!</v>
      </c>
    </row>
    <row r="42" spans="1:11" ht="40.200000000000003" x14ac:dyDescent="0.3">
      <c r="A42" s="126"/>
      <c r="B42" s="164"/>
      <c r="C42" s="165"/>
      <c r="D42" s="166"/>
      <c r="E42" s="154" t="s">
        <v>81</v>
      </c>
      <c r="F42" s="154" t="s">
        <v>257</v>
      </c>
      <c r="G42" s="154" t="s">
        <v>261</v>
      </c>
      <c r="H42" s="155" t="s">
        <v>259</v>
      </c>
      <c r="I42" s="244" t="s">
        <v>260</v>
      </c>
      <c r="J42" s="135" t="s">
        <v>143</v>
      </c>
      <c r="K42" s="135" t="s">
        <v>144</v>
      </c>
    </row>
    <row r="43" spans="1:11" x14ac:dyDescent="0.3">
      <c r="A43" s="189"/>
      <c r="B43" s="190"/>
      <c r="C43" s="191"/>
      <c r="D43" s="192"/>
      <c r="E43" s="133">
        <v>1</v>
      </c>
      <c r="F43" s="134">
        <v>2</v>
      </c>
      <c r="G43" s="134" t="s">
        <v>164</v>
      </c>
      <c r="H43" s="134">
        <v>4</v>
      </c>
      <c r="I43" s="192">
        <v>5</v>
      </c>
      <c r="J43" s="193">
        <v>6</v>
      </c>
      <c r="K43" s="193">
        <v>7</v>
      </c>
    </row>
    <row r="44" spans="1:11" x14ac:dyDescent="0.3">
      <c r="A44" s="161"/>
      <c r="B44" s="162"/>
      <c r="C44" s="163"/>
      <c r="D44" s="167"/>
      <c r="E44" s="187" t="s">
        <v>9</v>
      </c>
      <c r="F44" s="228">
        <v>372939</v>
      </c>
      <c r="G44" s="63">
        <f>SUM(G45+G101)</f>
        <v>0</v>
      </c>
      <c r="H44" s="63">
        <v>983264</v>
      </c>
      <c r="I44" s="228">
        <v>469250.75</v>
      </c>
      <c r="J44" s="248">
        <f>SUM(I44/F44*100)</f>
        <v>125.82506790654773</v>
      </c>
      <c r="K44" s="248">
        <f>SUM(I44/H44*100)</f>
        <v>47.723780185179159</v>
      </c>
    </row>
    <row r="45" spans="1:11" x14ac:dyDescent="0.3">
      <c r="A45" s="61">
        <v>3</v>
      </c>
      <c r="B45" s="159"/>
      <c r="C45" s="160"/>
      <c r="D45" s="168"/>
      <c r="E45" s="188" t="s">
        <v>6</v>
      </c>
      <c r="F45" s="220">
        <v>371738.05</v>
      </c>
      <c r="G45" s="125">
        <f>SUM(G46+G56+G89+G95+G98)</f>
        <v>0</v>
      </c>
      <c r="H45" s="125">
        <v>975939</v>
      </c>
      <c r="I45" s="220">
        <v>466925.75</v>
      </c>
      <c r="J45" s="248">
        <f t="shared" ref="J45:J111" si="9">SUM(I45/F45*100)</f>
        <v>125.60612237568903</v>
      </c>
      <c r="K45" s="248">
        <f t="shared" ref="K45:K111" si="10">SUM(I45/H45*100)</f>
        <v>47.843743307727223</v>
      </c>
    </row>
    <row r="46" spans="1:11" x14ac:dyDescent="0.3">
      <c r="A46" s="152"/>
      <c r="B46" s="152">
        <v>31</v>
      </c>
      <c r="C46" s="152"/>
      <c r="D46" s="169"/>
      <c r="E46" s="207" t="s">
        <v>7</v>
      </c>
      <c r="F46" s="264">
        <v>310633.42</v>
      </c>
      <c r="G46" s="266"/>
      <c r="H46" s="265">
        <v>751100</v>
      </c>
      <c r="I46" s="264">
        <v>395761.28</v>
      </c>
      <c r="J46" s="249">
        <f t="shared" si="9"/>
        <v>127.40460443695983</v>
      </c>
      <c r="K46" s="249">
        <f t="shared" si="10"/>
        <v>52.690890693649315</v>
      </c>
    </row>
    <row r="47" spans="1:11" x14ac:dyDescent="0.3">
      <c r="A47" s="153"/>
      <c r="B47" s="153"/>
      <c r="C47" s="153">
        <v>311</v>
      </c>
      <c r="D47" s="171"/>
      <c r="E47" s="208" t="s">
        <v>95</v>
      </c>
      <c r="F47" s="262">
        <v>259871.02</v>
      </c>
      <c r="G47" s="267"/>
      <c r="H47" s="263">
        <v>581600</v>
      </c>
      <c r="I47" s="262">
        <v>331213.53999999998</v>
      </c>
      <c r="J47" s="250">
        <f t="shared" si="9"/>
        <v>127.45304959360224</v>
      </c>
      <c r="K47" s="250">
        <f t="shared" si="10"/>
        <v>56.948682943603842</v>
      </c>
    </row>
    <row r="48" spans="1:11" x14ac:dyDescent="0.3">
      <c r="A48" s="127"/>
      <c r="B48" s="127"/>
      <c r="C48" s="127"/>
      <c r="D48" s="173">
        <v>3111</v>
      </c>
      <c r="E48" s="209" t="s">
        <v>96</v>
      </c>
      <c r="F48" s="224">
        <v>231375.77</v>
      </c>
      <c r="G48" s="129"/>
      <c r="H48" s="129">
        <v>581600</v>
      </c>
      <c r="I48" s="224">
        <v>295979.77</v>
      </c>
      <c r="J48" s="251">
        <f t="shared" si="9"/>
        <v>127.92167909370977</v>
      </c>
      <c r="K48" s="175">
        <f t="shared" si="10"/>
        <v>50.890606946354886</v>
      </c>
    </row>
    <row r="49" spans="1:11" x14ac:dyDescent="0.3">
      <c r="A49" s="127"/>
      <c r="B49" s="127"/>
      <c r="C49" s="127"/>
      <c r="D49" s="173">
        <v>3113</v>
      </c>
      <c r="E49" s="209" t="s">
        <v>97</v>
      </c>
      <c r="F49" s="224">
        <v>1481.1</v>
      </c>
      <c r="G49" s="129"/>
      <c r="H49" s="129"/>
      <c r="I49" s="224">
        <v>2061.7600000000002</v>
      </c>
      <c r="J49" s="251">
        <f t="shared" si="9"/>
        <v>139.20464519613802</v>
      </c>
      <c r="K49" s="175" t="e">
        <f t="shared" si="10"/>
        <v>#DIV/0!</v>
      </c>
    </row>
    <row r="50" spans="1:11" s="122" customFormat="1" x14ac:dyDescent="0.3">
      <c r="A50" s="127"/>
      <c r="B50" s="127"/>
      <c r="C50" s="127"/>
      <c r="D50" s="173">
        <v>3114</v>
      </c>
      <c r="E50" s="209" t="s">
        <v>151</v>
      </c>
      <c r="F50" s="487" t="s">
        <v>270</v>
      </c>
      <c r="G50" s="129"/>
      <c r="H50" s="129"/>
      <c r="I50" s="224">
        <v>33172.01</v>
      </c>
      <c r="J50" s="251" t="e">
        <f t="shared" si="9"/>
        <v>#VALUE!</v>
      </c>
      <c r="K50" s="175" t="e">
        <f t="shared" si="10"/>
        <v>#DIV/0!</v>
      </c>
    </row>
    <row r="51" spans="1:11" x14ac:dyDescent="0.3">
      <c r="A51" s="153"/>
      <c r="B51" s="153"/>
      <c r="C51" s="153">
        <v>312</v>
      </c>
      <c r="D51" s="171"/>
      <c r="E51" s="208" t="s">
        <v>98</v>
      </c>
      <c r="F51" s="262">
        <v>8061.88</v>
      </c>
      <c r="G51" s="172"/>
      <c r="H51" s="272">
        <v>35500</v>
      </c>
      <c r="I51" s="262">
        <v>11386.68</v>
      </c>
      <c r="J51" s="250">
        <f t="shared" si="9"/>
        <v>141.24100085836056</v>
      </c>
      <c r="K51" s="250">
        <f t="shared" si="10"/>
        <v>32.075154929577465</v>
      </c>
    </row>
    <row r="52" spans="1:11" x14ac:dyDescent="0.3">
      <c r="A52" s="127"/>
      <c r="B52" s="127"/>
      <c r="C52" s="127"/>
      <c r="D52" s="173">
        <v>3121</v>
      </c>
      <c r="E52" s="209" t="s">
        <v>98</v>
      </c>
      <c r="F52" s="224">
        <v>8061.88</v>
      </c>
      <c r="G52" s="129"/>
      <c r="H52" s="129">
        <v>35500</v>
      </c>
      <c r="I52" s="224">
        <v>11386.68</v>
      </c>
      <c r="J52" s="251">
        <f t="shared" si="9"/>
        <v>141.24100085836056</v>
      </c>
      <c r="K52" s="175">
        <f t="shared" si="10"/>
        <v>32.075154929577465</v>
      </c>
    </row>
    <row r="53" spans="1:11" x14ac:dyDescent="0.3">
      <c r="A53" s="153"/>
      <c r="B53" s="153"/>
      <c r="C53" s="153">
        <v>313</v>
      </c>
      <c r="D53" s="171"/>
      <c r="E53" s="208" t="s">
        <v>99</v>
      </c>
      <c r="F53" s="262">
        <v>42700.52</v>
      </c>
      <c r="G53" s="172"/>
      <c r="H53" s="263">
        <v>134000</v>
      </c>
      <c r="I53" s="262">
        <v>53161.06</v>
      </c>
      <c r="J53" s="250">
        <f t="shared" si="9"/>
        <v>124.49745342679668</v>
      </c>
      <c r="K53" s="250">
        <f t="shared" si="10"/>
        <v>39.672432835820892</v>
      </c>
    </row>
    <row r="54" spans="1:11" x14ac:dyDescent="0.3">
      <c r="A54" s="127"/>
      <c r="B54" s="127"/>
      <c r="C54" s="127"/>
      <c r="D54" s="173">
        <v>3132</v>
      </c>
      <c r="E54" s="209" t="s">
        <v>100</v>
      </c>
      <c r="F54" s="224">
        <v>42700.52</v>
      </c>
      <c r="G54" s="129"/>
      <c r="H54" s="129">
        <v>134000</v>
      </c>
      <c r="I54" s="224">
        <v>53161.06</v>
      </c>
      <c r="J54" s="251">
        <f t="shared" si="9"/>
        <v>124.49745342679668</v>
      </c>
      <c r="K54" s="175">
        <f t="shared" si="10"/>
        <v>39.672432835820892</v>
      </c>
    </row>
    <row r="55" spans="1:11" x14ac:dyDescent="0.3">
      <c r="A55" s="127"/>
      <c r="B55" s="127"/>
      <c r="C55" s="127"/>
      <c r="D55" s="173">
        <v>3133</v>
      </c>
      <c r="E55" s="209" t="s">
        <v>101</v>
      </c>
      <c r="F55" s="224"/>
      <c r="G55" s="127"/>
      <c r="H55" s="127"/>
      <c r="I55" s="224"/>
      <c r="J55" s="251" t="e">
        <f t="shared" si="9"/>
        <v>#DIV/0!</v>
      </c>
      <c r="K55" s="175" t="e">
        <f t="shared" si="10"/>
        <v>#DIV/0!</v>
      </c>
    </row>
    <row r="56" spans="1:11" x14ac:dyDescent="0.3">
      <c r="A56" s="152"/>
      <c r="B56" s="152">
        <v>32</v>
      </c>
      <c r="C56" s="152"/>
      <c r="D56" s="169"/>
      <c r="E56" s="207" t="s">
        <v>13</v>
      </c>
      <c r="F56" s="264"/>
      <c r="G56" s="265">
        <f>SUM(G57+G62+G69+G81)</f>
        <v>0</v>
      </c>
      <c r="H56" s="265">
        <v>164686</v>
      </c>
      <c r="I56" s="264">
        <f>SUM(I57+I62+I69+I81)</f>
        <v>70751.12</v>
      </c>
      <c r="J56" s="249" t="e">
        <f t="shared" si="9"/>
        <v>#DIV/0!</v>
      </c>
      <c r="K56" s="249">
        <f t="shared" si="10"/>
        <v>42.96122317622627</v>
      </c>
    </row>
    <row r="57" spans="1:11" x14ac:dyDescent="0.3">
      <c r="A57" s="153"/>
      <c r="B57" s="153"/>
      <c r="C57" s="153">
        <v>321</v>
      </c>
      <c r="D57" s="171"/>
      <c r="E57" s="208" t="s">
        <v>102</v>
      </c>
      <c r="F57" s="262">
        <v>17921.25</v>
      </c>
      <c r="G57" s="263"/>
      <c r="H57" s="263">
        <v>86330</v>
      </c>
      <c r="I57" s="262">
        <v>21269.59</v>
      </c>
      <c r="J57" s="250">
        <f t="shared" si="9"/>
        <v>118.68362976912883</v>
      </c>
      <c r="K57" s="250">
        <f t="shared" si="10"/>
        <v>24.637541990038226</v>
      </c>
    </row>
    <row r="58" spans="1:11" x14ac:dyDescent="0.3">
      <c r="A58" s="127"/>
      <c r="B58" s="127"/>
      <c r="C58" s="127"/>
      <c r="D58" s="173">
        <v>3211</v>
      </c>
      <c r="E58" s="209" t="s">
        <v>103</v>
      </c>
      <c r="F58" s="224">
        <v>1469.92</v>
      </c>
      <c r="G58" s="129"/>
      <c r="H58" s="129">
        <v>86330</v>
      </c>
      <c r="I58" s="224">
        <v>790.9</v>
      </c>
      <c r="J58" s="251">
        <f t="shared" si="9"/>
        <v>53.805649287036026</v>
      </c>
      <c r="K58" s="175">
        <f t="shared" si="10"/>
        <v>0.9161357581373798</v>
      </c>
    </row>
    <row r="59" spans="1:11" s="122" customFormat="1" ht="27" x14ac:dyDescent="0.3">
      <c r="A59" s="127"/>
      <c r="B59" s="127"/>
      <c r="C59" s="127"/>
      <c r="D59" s="173">
        <v>3212</v>
      </c>
      <c r="E59" s="209" t="s">
        <v>156</v>
      </c>
      <c r="F59" s="224">
        <v>16280.33</v>
      </c>
      <c r="G59" s="129"/>
      <c r="H59" s="129"/>
      <c r="I59" s="224">
        <v>20478.689999999999</v>
      </c>
      <c r="J59" s="251">
        <f t="shared" si="9"/>
        <v>125.78792936015424</v>
      </c>
      <c r="K59" s="175" t="e">
        <f t="shared" si="10"/>
        <v>#DIV/0!</v>
      </c>
    </row>
    <row r="60" spans="1:11" x14ac:dyDescent="0.3">
      <c r="A60" s="127"/>
      <c r="B60" s="127"/>
      <c r="C60" s="127"/>
      <c r="D60" s="173">
        <v>3213</v>
      </c>
      <c r="E60" s="209" t="s">
        <v>104</v>
      </c>
      <c r="F60" s="224">
        <v>171</v>
      </c>
      <c r="G60" s="129"/>
      <c r="H60" s="129"/>
      <c r="I60" s="224"/>
      <c r="J60" s="251">
        <f t="shared" si="9"/>
        <v>0</v>
      </c>
      <c r="K60" s="175" t="e">
        <f t="shared" si="10"/>
        <v>#DIV/0!</v>
      </c>
    </row>
    <row r="61" spans="1:11" x14ac:dyDescent="0.3">
      <c r="A61" s="127"/>
      <c r="B61" s="127"/>
      <c r="C61" s="127"/>
      <c r="D61" s="173">
        <v>3214</v>
      </c>
      <c r="E61" s="209" t="s">
        <v>105</v>
      </c>
      <c r="F61" s="224"/>
      <c r="G61" s="127"/>
      <c r="H61" s="127"/>
      <c r="I61" s="224"/>
      <c r="J61" s="251" t="e">
        <f t="shared" si="9"/>
        <v>#DIV/0!</v>
      </c>
      <c r="K61" s="175" t="e">
        <f t="shared" si="10"/>
        <v>#DIV/0!</v>
      </c>
    </row>
    <row r="62" spans="1:11" x14ac:dyDescent="0.3">
      <c r="A62" s="153"/>
      <c r="B62" s="153"/>
      <c r="C62" s="153">
        <v>322</v>
      </c>
      <c r="D62" s="171"/>
      <c r="E62" s="208" t="s">
        <v>106</v>
      </c>
      <c r="F62" s="262">
        <v>21408.46</v>
      </c>
      <c r="G62" s="172"/>
      <c r="H62" s="263">
        <v>36500</v>
      </c>
      <c r="I62" s="262">
        <v>23175.7</v>
      </c>
      <c r="J62" s="250">
        <f t="shared" si="9"/>
        <v>108.25486746828123</v>
      </c>
      <c r="K62" s="250">
        <f t="shared" si="10"/>
        <v>63.495068493150683</v>
      </c>
    </row>
    <row r="63" spans="1:11" x14ac:dyDescent="0.3">
      <c r="A63" s="127"/>
      <c r="B63" s="127"/>
      <c r="C63" s="127"/>
      <c r="D63" s="173">
        <v>3221</v>
      </c>
      <c r="E63" s="209" t="s">
        <v>107</v>
      </c>
      <c r="F63" s="224">
        <v>1456.81</v>
      </c>
      <c r="G63" s="129"/>
      <c r="H63" s="129">
        <v>36500</v>
      </c>
      <c r="I63" s="224">
        <v>2826.59</v>
      </c>
      <c r="J63" s="251">
        <f t="shared" si="9"/>
        <v>194.02598828948183</v>
      </c>
      <c r="K63" s="175">
        <f t="shared" si="10"/>
        <v>7.7440821917808229</v>
      </c>
    </row>
    <row r="64" spans="1:11" x14ac:dyDescent="0.3">
      <c r="A64" s="127"/>
      <c r="B64" s="127"/>
      <c r="C64" s="127"/>
      <c r="D64" s="173">
        <v>3222</v>
      </c>
      <c r="E64" s="209" t="s">
        <v>108</v>
      </c>
      <c r="F64" s="224">
        <v>9192.9500000000007</v>
      </c>
      <c r="G64" s="127"/>
      <c r="H64" s="127"/>
      <c r="I64" s="224">
        <v>11544.74</v>
      </c>
      <c r="J64" s="251">
        <f t="shared" si="9"/>
        <v>125.58253879331443</v>
      </c>
      <c r="K64" s="175" t="e">
        <f t="shared" si="10"/>
        <v>#DIV/0!</v>
      </c>
    </row>
    <row r="65" spans="1:11" x14ac:dyDescent="0.3">
      <c r="A65" s="127"/>
      <c r="B65" s="127"/>
      <c r="C65" s="127"/>
      <c r="D65" s="173">
        <v>3223</v>
      </c>
      <c r="E65" s="209" t="s">
        <v>109</v>
      </c>
      <c r="F65" s="224">
        <v>10052.07</v>
      </c>
      <c r="G65" s="129"/>
      <c r="H65" s="129"/>
      <c r="I65" s="224">
        <v>7564.97</v>
      </c>
      <c r="J65" s="251">
        <f t="shared" si="9"/>
        <v>75.257832466347736</v>
      </c>
      <c r="K65" s="175" t="e">
        <f t="shared" si="10"/>
        <v>#DIV/0!</v>
      </c>
    </row>
    <row r="66" spans="1:11" ht="27" x14ac:dyDescent="0.3">
      <c r="A66" s="127"/>
      <c r="B66" s="127"/>
      <c r="C66" s="127"/>
      <c r="D66" s="173">
        <v>3224</v>
      </c>
      <c r="E66" s="209" t="s">
        <v>110</v>
      </c>
      <c r="F66" s="224">
        <v>436.63</v>
      </c>
      <c r="G66" s="129"/>
      <c r="H66" s="129"/>
      <c r="I66" s="224">
        <v>42.53</v>
      </c>
      <c r="J66" s="251">
        <f t="shared" si="9"/>
        <v>9.7405125621235378</v>
      </c>
      <c r="K66" s="175" t="e">
        <f t="shared" si="10"/>
        <v>#DIV/0!</v>
      </c>
    </row>
    <row r="67" spans="1:11" x14ac:dyDescent="0.3">
      <c r="A67" s="127"/>
      <c r="B67" s="127"/>
      <c r="C67" s="127"/>
      <c r="D67" s="173">
        <v>3225</v>
      </c>
      <c r="E67" s="209" t="s">
        <v>111</v>
      </c>
      <c r="F67" s="224">
        <v>270</v>
      </c>
      <c r="G67" s="127"/>
      <c r="H67" s="127"/>
      <c r="I67" s="224">
        <v>1196.8699999999999</v>
      </c>
      <c r="J67" s="251">
        <f t="shared" si="9"/>
        <v>443.28518518518518</v>
      </c>
      <c r="K67" s="175" t="e">
        <f t="shared" si="10"/>
        <v>#DIV/0!</v>
      </c>
    </row>
    <row r="68" spans="1:11" ht="27" x14ac:dyDescent="0.3">
      <c r="A68" s="127"/>
      <c r="B68" s="127"/>
      <c r="C68" s="127"/>
      <c r="D68" s="173">
        <v>3227</v>
      </c>
      <c r="E68" s="209" t="s">
        <v>112</v>
      </c>
      <c r="F68" s="224"/>
      <c r="G68" s="127"/>
      <c r="H68" s="127"/>
      <c r="I68" s="224"/>
      <c r="J68" s="251" t="e">
        <f t="shared" si="9"/>
        <v>#DIV/0!</v>
      </c>
      <c r="K68" s="175" t="e">
        <f t="shared" si="10"/>
        <v>#DIV/0!</v>
      </c>
    </row>
    <row r="69" spans="1:11" x14ac:dyDescent="0.3">
      <c r="A69" s="153"/>
      <c r="B69" s="153"/>
      <c r="C69" s="153">
        <v>323</v>
      </c>
      <c r="D69" s="171"/>
      <c r="E69" s="208" t="s">
        <v>113</v>
      </c>
      <c r="F69" s="262">
        <f>SUM(F70:F78)</f>
        <v>20424.009999999998</v>
      </c>
      <c r="G69" s="172">
        <f t="shared" ref="G69:I69" si="11">SUM(G70:G78)</f>
        <v>0</v>
      </c>
      <c r="H69" s="269">
        <v>85372</v>
      </c>
      <c r="I69" s="262">
        <f t="shared" si="11"/>
        <v>24771.18</v>
      </c>
      <c r="J69" s="250">
        <f t="shared" si="9"/>
        <v>121.28460571650722</v>
      </c>
      <c r="K69" s="250">
        <f t="shared" si="10"/>
        <v>29.015578878320763</v>
      </c>
    </row>
    <row r="70" spans="1:11" x14ac:dyDescent="0.3">
      <c r="A70" s="127"/>
      <c r="B70" s="127"/>
      <c r="C70" s="127"/>
      <c r="D70" s="173">
        <v>3231</v>
      </c>
      <c r="E70" s="209" t="s">
        <v>114</v>
      </c>
      <c r="F70" s="224">
        <v>17808.32</v>
      </c>
      <c r="G70" s="129"/>
      <c r="H70" s="129">
        <v>85372</v>
      </c>
      <c r="I70" s="224">
        <v>18426.22</v>
      </c>
      <c r="J70" s="251">
        <f t="shared" si="9"/>
        <v>103.46972650985609</v>
      </c>
      <c r="K70" s="175">
        <f t="shared" si="10"/>
        <v>21.583446563276016</v>
      </c>
    </row>
    <row r="71" spans="1:11" ht="27" x14ac:dyDescent="0.3">
      <c r="A71" s="127"/>
      <c r="B71" s="127"/>
      <c r="C71" s="127"/>
      <c r="D71" s="173">
        <v>3232</v>
      </c>
      <c r="E71" s="209" t="s">
        <v>115</v>
      </c>
      <c r="F71" s="224">
        <v>398.59</v>
      </c>
      <c r="G71" s="129"/>
      <c r="H71" s="129"/>
      <c r="I71" s="224">
        <v>1231.5</v>
      </c>
      <c r="J71" s="251">
        <f t="shared" si="9"/>
        <v>308.96409844702578</v>
      </c>
      <c r="K71" s="175" t="e">
        <f t="shared" si="10"/>
        <v>#DIV/0!</v>
      </c>
    </row>
    <row r="72" spans="1:11" x14ac:dyDescent="0.3">
      <c r="A72" s="127"/>
      <c r="B72" s="127"/>
      <c r="C72" s="127"/>
      <c r="D72" s="173">
        <v>3233</v>
      </c>
      <c r="E72" s="209" t="s">
        <v>116</v>
      </c>
      <c r="F72" s="224"/>
      <c r="G72" s="127"/>
      <c r="H72" s="127"/>
      <c r="I72" s="224"/>
      <c r="J72" s="251" t="e">
        <f t="shared" si="9"/>
        <v>#DIV/0!</v>
      </c>
      <c r="K72" s="175" t="e">
        <f t="shared" si="10"/>
        <v>#DIV/0!</v>
      </c>
    </row>
    <row r="73" spans="1:11" x14ac:dyDescent="0.3">
      <c r="A73" s="127"/>
      <c r="B73" s="127"/>
      <c r="C73" s="127"/>
      <c r="D73" s="173">
        <v>3234</v>
      </c>
      <c r="E73" s="209" t="s">
        <v>117</v>
      </c>
      <c r="F73" s="224">
        <v>1024.44</v>
      </c>
      <c r="G73" s="129"/>
      <c r="H73" s="129"/>
      <c r="I73" s="224">
        <v>1155.02</v>
      </c>
      <c r="J73" s="251">
        <f t="shared" si="9"/>
        <v>112.74647612354065</v>
      </c>
      <c r="K73" s="175" t="e">
        <f t="shared" si="10"/>
        <v>#DIV/0!</v>
      </c>
    </row>
    <row r="74" spans="1:11" x14ac:dyDescent="0.3">
      <c r="A74" s="127"/>
      <c r="B74" s="127"/>
      <c r="C74" s="127"/>
      <c r="D74" s="173">
        <v>3235</v>
      </c>
      <c r="E74" s="209" t="s">
        <v>118</v>
      </c>
      <c r="F74" s="224"/>
      <c r="G74" s="127"/>
      <c r="H74" s="127"/>
      <c r="I74" s="224"/>
      <c r="J74" s="251" t="e">
        <f t="shared" si="9"/>
        <v>#DIV/0!</v>
      </c>
      <c r="K74" s="175" t="e">
        <f t="shared" si="10"/>
        <v>#DIV/0!</v>
      </c>
    </row>
    <row r="75" spans="1:11" x14ac:dyDescent="0.3">
      <c r="A75" s="127"/>
      <c r="B75" s="127"/>
      <c r="C75" s="127"/>
      <c r="D75" s="173">
        <v>3236</v>
      </c>
      <c r="E75" s="209" t="s">
        <v>119</v>
      </c>
      <c r="F75" s="224"/>
      <c r="G75" s="129"/>
      <c r="H75" s="129"/>
      <c r="I75" s="224"/>
      <c r="J75" s="251" t="e">
        <f t="shared" si="9"/>
        <v>#DIV/0!</v>
      </c>
      <c r="K75" s="175" t="e">
        <f t="shared" si="10"/>
        <v>#DIV/0!</v>
      </c>
    </row>
    <row r="76" spans="1:11" x14ac:dyDescent="0.3">
      <c r="A76" s="127"/>
      <c r="B76" s="127"/>
      <c r="C76" s="127"/>
      <c r="D76" s="173">
        <v>3237</v>
      </c>
      <c r="E76" s="209" t="s">
        <v>120</v>
      </c>
      <c r="F76" s="224">
        <v>156.02000000000001</v>
      </c>
      <c r="G76" s="127"/>
      <c r="H76" s="127"/>
      <c r="I76" s="224"/>
      <c r="J76" s="251">
        <f t="shared" si="9"/>
        <v>0</v>
      </c>
      <c r="K76" s="175" t="e">
        <f t="shared" si="10"/>
        <v>#DIV/0!</v>
      </c>
    </row>
    <row r="77" spans="1:11" x14ac:dyDescent="0.3">
      <c r="A77" s="127"/>
      <c r="B77" s="127"/>
      <c r="C77" s="127"/>
      <c r="D77" s="173">
        <v>3238</v>
      </c>
      <c r="E77" s="209" t="s">
        <v>121</v>
      </c>
      <c r="F77" s="224">
        <v>690.16</v>
      </c>
      <c r="G77" s="129"/>
      <c r="H77" s="129"/>
      <c r="I77" s="224">
        <v>1708.44</v>
      </c>
      <c r="J77" s="251">
        <f t="shared" si="9"/>
        <v>247.54259881766546</v>
      </c>
      <c r="K77" s="175" t="e">
        <f t="shared" si="10"/>
        <v>#DIV/0!</v>
      </c>
    </row>
    <row r="78" spans="1:11" x14ac:dyDescent="0.3">
      <c r="A78" s="127"/>
      <c r="B78" s="127"/>
      <c r="C78" s="127"/>
      <c r="D78" s="173">
        <v>3239</v>
      </c>
      <c r="E78" s="209" t="s">
        <v>122</v>
      </c>
      <c r="F78" s="224">
        <v>346.48</v>
      </c>
      <c r="G78" s="127"/>
      <c r="H78" s="127"/>
      <c r="I78" s="224">
        <v>2250</v>
      </c>
      <c r="J78" s="251">
        <f t="shared" si="9"/>
        <v>649.38813207111514</v>
      </c>
      <c r="K78" s="175" t="e">
        <f t="shared" si="10"/>
        <v>#DIV/0!</v>
      </c>
    </row>
    <row r="79" spans="1:11" s="122" customFormat="1" ht="27" x14ac:dyDescent="0.3">
      <c r="A79" s="153"/>
      <c r="B79" s="153"/>
      <c r="C79" s="153">
        <v>324</v>
      </c>
      <c r="D79" s="171"/>
      <c r="E79" s="208" t="s">
        <v>154</v>
      </c>
      <c r="F79" s="269">
        <f>SUM(F80)</f>
        <v>0</v>
      </c>
      <c r="G79" s="153">
        <f t="shared" ref="G79:I79" si="12">SUM(G80)</f>
        <v>0</v>
      </c>
      <c r="H79" s="153"/>
      <c r="I79" s="153">
        <f t="shared" si="12"/>
        <v>0</v>
      </c>
      <c r="J79" s="250" t="e">
        <f t="shared" si="9"/>
        <v>#DIV/0!</v>
      </c>
      <c r="K79" s="176" t="e">
        <f t="shared" si="10"/>
        <v>#DIV/0!</v>
      </c>
    </row>
    <row r="80" spans="1:11" s="122" customFormat="1" ht="27" x14ac:dyDescent="0.3">
      <c r="A80" s="156"/>
      <c r="B80" s="156"/>
      <c r="C80" s="156"/>
      <c r="D80" s="212">
        <v>3241</v>
      </c>
      <c r="E80" s="213" t="s">
        <v>154</v>
      </c>
      <c r="F80" s="238"/>
      <c r="G80" s="156"/>
      <c r="H80" s="156"/>
      <c r="I80" s="156"/>
      <c r="J80" s="251" t="e">
        <f t="shared" si="9"/>
        <v>#DIV/0!</v>
      </c>
      <c r="K80" s="175" t="e">
        <f t="shared" si="10"/>
        <v>#DIV/0!</v>
      </c>
    </row>
    <row r="81" spans="1:11" ht="27" x14ac:dyDescent="0.3">
      <c r="A81" s="153"/>
      <c r="B81" s="153"/>
      <c r="C81" s="153">
        <v>329</v>
      </c>
      <c r="D81" s="171"/>
      <c r="E81" s="208" t="s">
        <v>123</v>
      </c>
      <c r="F81" s="269">
        <v>908.58</v>
      </c>
      <c r="G81" s="172">
        <f t="shared" ref="G81:I81" si="13">SUM(G82:G88)</f>
        <v>0</v>
      </c>
      <c r="H81" s="269">
        <v>700</v>
      </c>
      <c r="I81" s="262">
        <f t="shared" si="13"/>
        <v>1534.65</v>
      </c>
      <c r="J81" s="250">
        <f t="shared" si="9"/>
        <v>168.90642541108102</v>
      </c>
      <c r="K81" s="250">
        <f t="shared" si="10"/>
        <v>219.23571428571429</v>
      </c>
    </row>
    <row r="82" spans="1:11" ht="27" x14ac:dyDescent="0.3">
      <c r="A82" s="127"/>
      <c r="B82" s="127"/>
      <c r="C82" s="127"/>
      <c r="D82" s="173">
        <v>3291</v>
      </c>
      <c r="E82" s="209" t="s">
        <v>124</v>
      </c>
      <c r="F82" s="239"/>
      <c r="G82" s="127"/>
      <c r="H82" s="129">
        <v>700</v>
      </c>
      <c r="I82" s="224"/>
      <c r="J82" s="175" t="e">
        <f t="shared" si="9"/>
        <v>#DIV/0!</v>
      </c>
      <c r="K82" s="175">
        <f t="shared" si="10"/>
        <v>0</v>
      </c>
    </row>
    <row r="83" spans="1:11" x14ac:dyDescent="0.3">
      <c r="A83" s="127"/>
      <c r="B83" s="127"/>
      <c r="C83" s="127"/>
      <c r="D83" s="173">
        <v>3292</v>
      </c>
      <c r="E83" s="209" t="s">
        <v>125</v>
      </c>
      <c r="F83" s="239"/>
      <c r="G83" s="127"/>
      <c r="H83" s="127"/>
      <c r="I83" s="224"/>
      <c r="J83" s="251" t="e">
        <f t="shared" si="9"/>
        <v>#DIV/0!</v>
      </c>
      <c r="K83" s="175" t="e">
        <f t="shared" si="10"/>
        <v>#DIV/0!</v>
      </c>
    </row>
    <row r="84" spans="1:11" x14ac:dyDescent="0.3">
      <c r="A84" s="127"/>
      <c r="B84" s="127"/>
      <c r="C84" s="127"/>
      <c r="D84" s="173">
        <v>3293</v>
      </c>
      <c r="E84" s="209" t="s">
        <v>126</v>
      </c>
      <c r="F84" s="239"/>
      <c r="G84" s="127"/>
      <c r="H84" s="127"/>
      <c r="I84" s="224"/>
      <c r="J84" s="251" t="e">
        <f t="shared" si="9"/>
        <v>#DIV/0!</v>
      </c>
      <c r="K84" s="175" t="e">
        <f t="shared" si="10"/>
        <v>#DIV/0!</v>
      </c>
    </row>
    <row r="85" spans="1:11" x14ac:dyDescent="0.3">
      <c r="A85" s="127"/>
      <c r="B85" s="127"/>
      <c r="C85" s="127"/>
      <c r="D85" s="173">
        <v>3294</v>
      </c>
      <c r="E85" s="209" t="s">
        <v>127</v>
      </c>
      <c r="F85" s="239">
        <v>53.09</v>
      </c>
      <c r="G85" s="127"/>
      <c r="H85" s="224"/>
      <c r="I85" s="224">
        <v>353.09</v>
      </c>
      <c r="J85" s="251">
        <f t="shared" si="9"/>
        <v>665.07816914673185</v>
      </c>
      <c r="K85" s="175" t="e">
        <f t="shared" si="10"/>
        <v>#DIV/0!</v>
      </c>
    </row>
    <row r="86" spans="1:11" x14ac:dyDescent="0.3">
      <c r="A86" s="127"/>
      <c r="B86" s="127"/>
      <c r="C86" s="127"/>
      <c r="D86" s="173">
        <v>3295</v>
      </c>
      <c r="E86" s="209" t="s">
        <v>128</v>
      </c>
      <c r="F86" s="239">
        <v>824.43</v>
      </c>
      <c r="G86" s="127"/>
      <c r="H86" s="127"/>
      <c r="I86" s="224">
        <v>1153.18</v>
      </c>
      <c r="J86" s="251">
        <f t="shared" si="9"/>
        <v>139.87603556396542</v>
      </c>
      <c r="K86" s="175" t="e">
        <f t="shared" si="10"/>
        <v>#DIV/0!</v>
      </c>
    </row>
    <row r="87" spans="1:11" x14ac:dyDescent="0.3">
      <c r="A87" s="127"/>
      <c r="B87" s="127"/>
      <c r="C87" s="127"/>
      <c r="D87" s="173">
        <v>3296</v>
      </c>
      <c r="E87" s="209" t="s">
        <v>129</v>
      </c>
      <c r="F87" s="239"/>
      <c r="G87" s="127"/>
      <c r="H87" s="127"/>
      <c r="I87" s="224"/>
      <c r="J87" s="251" t="e">
        <f t="shared" si="9"/>
        <v>#DIV/0!</v>
      </c>
      <c r="K87" s="175" t="e">
        <f t="shared" si="10"/>
        <v>#DIV/0!</v>
      </c>
    </row>
    <row r="88" spans="1:11" ht="27" x14ac:dyDescent="0.3">
      <c r="A88" s="127"/>
      <c r="B88" s="127"/>
      <c r="C88" s="127"/>
      <c r="D88" s="173">
        <v>3299</v>
      </c>
      <c r="E88" s="209" t="s">
        <v>123</v>
      </c>
      <c r="F88" s="268"/>
      <c r="G88" s="127"/>
      <c r="H88" s="129"/>
      <c r="I88" s="224">
        <v>28.38</v>
      </c>
      <c r="J88" s="251" t="e">
        <f t="shared" si="9"/>
        <v>#DIV/0!</v>
      </c>
      <c r="K88" s="175" t="e">
        <f t="shared" si="10"/>
        <v>#DIV/0!</v>
      </c>
    </row>
    <row r="89" spans="1:11" x14ac:dyDescent="0.3">
      <c r="A89" s="152"/>
      <c r="B89" s="152">
        <v>34</v>
      </c>
      <c r="C89" s="152"/>
      <c r="D89" s="169"/>
      <c r="E89" s="207" t="s">
        <v>44</v>
      </c>
      <c r="F89" s="270">
        <v>266.97000000000003</v>
      </c>
      <c r="G89" s="170">
        <f t="shared" ref="G89" si="14">SUM(G90)</f>
        <v>0</v>
      </c>
      <c r="H89" s="265">
        <v>600</v>
      </c>
      <c r="I89" s="264">
        <v>245.04</v>
      </c>
      <c r="J89" s="249">
        <f t="shared" si="9"/>
        <v>91.785593886953578</v>
      </c>
      <c r="K89" s="249">
        <f t="shared" si="10"/>
        <v>40.839999999999996</v>
      </c>
    </row>
    <row r="90" spans="1:11" x14ac:dyDescent="0.3">
      <c r="A90" s="153"/>
      <c r="B90" s="153"/>
      <c r="C90" s="153">
        <v>343</v>
      </c>
      <c r="D90" s="171"/>
      <c r="E90" s="208" t="s">
        <v>148</v>
      </c>
      <c r="F90" s="269"/>
      <c r="G90" s="172"/>
      <c r="H90" s="263">
        <v>600</v>
      </c>
      <c r="I90" s="262"/>
      <c r="J90" s="250" t="e">
        <f t="shared" si="9"/>
        <v>#DIV/0!</v>
      </c>
      <c r="K90" s="250">
        <f t="shared" si="10"/>
        <v>0</v>
      </c>
    </row>
    <row r="91" spans="1:11" ht="27" x14ac:dyDescent="0.3">
      <c r="A91" s="127"/>
      <c r="B91" s="127"/>
      <c r="C91" s="127"/>
      <c r="D91" s="173">
        <v>3431</v>
      </c>
      <c r="E91" s="209" t="s">
        <v>130</v>
      </c>
      <c r="F91" s="239">
        <v>266.97000000000003</v>
      </c>
      <c r="G91" s="127"/>
      <c r="H91" s="127">
        <v>600</v>
      </c>
      <c r="I91" s="224">
        <v>245.04</v>
      </c>
      <c r="J91" s="251">
        <f t="shared" si="9"/>
        <v>91.785593886953578</v>
      </c>
      <c r="K91" s="175">
        <f t="shared" si="10"/>
        <v>40.839999999999996</v>
      </c>
    </row>
    <row r="92" spans="1:11" ht="27" x14ac:dyDescent="0.3">
      <c r="A92" s="127"/>
      <c r="B92" s="127"/>
      <c r="C92" s="127"/>
      <c r="D92" s="173">
        <v>3432</v>
      </c>
      <c r="E92" s="209" t="s">
        <v>131</v>
      </c>
      <c r="F92" s="239"/>
      <c r="G92" s="127"/>
      <c r="H92" s="127"/>
      <c r="I92" s="224"/>
      <c r="J92" s="175" t="e">
        <f t="shared" si="9"/>
        <v>#DIV/0!</v>
      </c>
      <c r="K92" s="175" t="e">
        <f t="shared" si="10"/>
        <v>#DIV/0!</v>
      </c>
    </row>
    <row r="93" spans="1:11" x14ac:dyDescent="0.3">
      <c r="A93" s="127"/>
      <c r="B93" s="127"/>
      <c r="C93" s="127"/>
      <c r="D93" s="173">
        <v>3433</v>
      </c>
      <c r="E93" s="209" t="s">
        <v>132</v>
      </c>
      <c r="F93" s="239"/>
      <c r="G93" s="127"/>
      <c r="H93" s="127"/>
      <c r="I93" s="224"/>
      <c r="J93" s="175" t="e">
        <f t="shared" si="9"/>
        <v>#DIV/0!</v>
      </c>
      <c r="K93" s="175" t="e">
        <f t="shared" si="10"/>
        <v>#DIV/0!</v>
      </c>
    </row>
    <row r="94" spans="1:11" x14ac:dyDescent="0.3">
      <c r="A94" s="127"/>
      <c r="B94" s="127"/>
      <c r="C94" s="127"/>
      <c r="D94" s="173">
        <v>3434</v>
      </c>
      <c r="E94" s="209" t="s">
        <v>133</v>
      </c>
      <c r="F94" s="127"/>
      <c r="G94" s="127"/>
      <c r="H94" s="127"/>
      <c r="I94" s="224"/>
      <c r="J94" s="175" t="e">
        <f t="shared" si="9"/>
        <v>#DIV/0!</v>
      </c>
      <c r="K94" s="175" t="e">
        <f t="shared" si="10"/>
        <v>#DIV/0!</v>
      </c>
    </row>
    <row r="95" spans="1:11" s="122" customFormat="1" ht="27" x14ac:dyDescent="0.3">
      <c r="A95" s="152"/>
      <c r="B95" s="152">
        <v>37</v>
      </c>
      <c r="C95" s="152"/>
      <c r="D95" s="169"/>
      <c r="E95" s="207" t="s">
        <v>43</v>
      </c>
      <c r="F95" s="264">
        <f>SUM(F96)</f>
        <v>0</v>
      </c>
      <c r="G95" s="152">
        <f t="shared" ref="G95" si="15">SUM(G96)</f>
        <v>0</v>
      </c>
      <c r="H95" s="270">
        <v>14170</v>
      </c>
      <c r="I95" s="271">
        <v>0</v>
      </c>
      <c r="J95" s="249" t="e">
        <f t="shared" si="9"/>
        <v>#DIV/0!</v>
      </c>
      <c r="K95" s="249">
        <f t="shared" si="10"/>
        <v>0</v>
      </c>
    </row>
    <row r="96" spans="1:11" s="122" customFormat="1" ht="27" x14ac:dyDescent="0.3">
      <c r="A96" s="153"/>
      <c r="B96" s="153"/>
      <c r="C96" s="153">
        <v>372</v>
      </c>
      <c r="D96" s="171"/>
      <c r="E96" s="208" t="s">
        <v>150</v>
      </c>
      <c r="F96" s="262"/>
      <c r="G96" s="153"/>
      <c r="H96" s="262"/>
      <c r="I96" s="262">
        <v>0</v>
      </c>
      <c r="J96" s="250" t="e">
        <f t="shared" si="9"/>
        <v>#DIV/0!</v>
      </c>
      <c r="K96" s="250" t="e">
        <f t="shared" si="10"/>
        <v>#DIV/0!</v>
      </c>
    </row>
    <row r="97" spans="1:13" s="122" customFormat="1" ht="27" x14ac:dyDescent="0.3">
      <c r="A97" s="127"/>
      <c r="B97" s="127"/>
      <c r="C97" s="127"/>
      <c r="D97" s="173">
        <v>3722</v>
      </c>
      <c r="E97" s="209" t="s">
        <v>149</v>
      </c>
      <c r="F97" s="224"/>
      <c r="G97" s="127"/>
      <c r="H97" s="224">
        <v>14170</v>
      </c>
      <c r="I97" s="224"/>
      <c r="J97" s="251" t="e">
        <f t="shared" si="9"/>
        <v>#DIV/0!</v>
      </c>
      <c r="K97" s="175">
        <f t="shared" si="10"/>
        <v>0</v>
      </c>
    </row>
    <row r="98" spans="1:13" x14ac:dyDescent="0.3">
      <c r="A98" s="152"/>
      <c r="B98" s="152">
        <v>38</v>
      </c>
      <c r="C98" s="152"/>
      <c r="D98" s="169"/>
      <c r="E98" s="207" t="s">
        <v>45</v>
      </c>
      <c r="F98" s="488">
        <f>SUM(F99)</f>
        <v>175.36</v>
      </c>
      <c r="G98" s="152">
        <f t="shared" ref="G98:I98" si="16">SUM(G99)</f>
        <v>0</v>
      </c>
      <c r="H98" s="271">
        <v>167</v>
      </c>
      <c r="I98" s="270">
        <f t="shared" si="16"/>
        <v>168.31</v>
      </c>
      <c r="J98" s="177">
        <f t="shared" si="9"/>
        <v>95.979698905109473</v>
      </c>
      <c r="K98" s="249">
        <f t="shared" si="10"/>
        <v>100.78443113772455</v>
      </c>
    </row>
    <row r="99" spans="1:13" x14ac:dyDescent="0.3">
      <c r="A99" s="153"/>
      <c r="B99" s="153"/>
      <c r="C99" s="153">
        <v>381</v>
      </c>
      <c r="D99" s="171"/>
      <c r="E99" s="208" t="s">
        <v>88</v>
      </c>
      <c r="F99" s="235">
        <f>SUM(F100)</f>
        <v>175.36</v>
      </c>
      <c r="G99" s="153">
        <f t="shared" ref="G99" si="17">SUM(G100)</f>
        <v>0</v>
      </c>
      <c r="H99" s="273">
        <v>167</v>
      </c>
      <c r="I99" s="269">
        <v>168.31</v>
      </c>
      <c r="J99" s="176">
        <f t="shared" si="9"/>
        <v>95.979698905109473</v>
      </c>
      <c r="K99" s="250">
        <f t="shared" si="10"/>
        <v>100.78443113772455</v>
      </c>
    </row>
    <row r="100" spans="1:13" x14ac:dyDescent="0.3">
      <c r="A100" s="127"/>
      <c r="B100" s="127"/>
      <c r="C100" s="127"/>
      <c r="D100" s="173">
        <v>3812</v>
      </c>
      <c r="E100" s="209" t="s">
        <v>134</v>
      </c>
      <c r="F100" s="236">
        <v>175.36</v>
      </c>
      <c r="G100" s="127"/>
      <c r="H100" s="127">
        <v>167</v>
      </c>
      <c r="I100" s="239">
        <v>168.31</v>
      </c>
      <c r="J100" s="175">
        <f t="shared" si="9"/>
        <v>95.979698905109473</v>
      </c>
      <c r="K100" s="175">
        <f t="shared" si="10"/>
        <v>100.78443113772455</v>
      </c>
    </row>
    <row r="101" spans="1:13" ht="27" x14ac:dyDescent="0.3">
      <c r="A101" s="151">
        <v>4</v>
      </c>
      <c r="B101" s="151"/>
      <c r="C101" s="151"/>
      <c r="D101" s="194"/>
      <c r="E101" s="210" t="s">
        <v>8</v>
      </c>
      <c r="F101" s="253"/>
      <c r="G101" s="195">
        <f t="shared" ref="G101:I101" si="18">SUM(G102+G112)</f>
        <v>0</v>
      </c>
      <c r="H101" s="195">
        <f t="shared" si="18"/>
        <v>7325</v>
      </c>
      <c r="I101" s="252">
        <f t="shared" si="18"/>
        <v>2325</v>
      </c>
      <c r="J101" s="253" t="e">
        <f t="shared" si="9"/>
        <v>#DIV/0!</v>
      </c>
      <c r="K101" s="253">
        <f t="shared" si="10"/>
        <v>31.74061433447099</v>
      </c>
    </row>
    <row r="102" spans="1:13" ht="27" x14ac:dyDescent="0.3">
      <c r="A102" s="152"/>
      <c r="B102" s="152">
        <v>42</v>
      </c>
      <c r="C102" s="152"/>
      <c r="D102" s="169"/>
      <c r="E102" s="207" t="s">
        <v>20</v>
      </c>
      <c r="F102" s="270">
        <v>1200.95</v>
      </c>
      <c r="G102" s="170">
        <f t="shared" ref="G102:H102" si="19">SUM(G103+G110)</f>
        <v>0</v>
      </c>
      <c r="H102" s="265">
        <f t="shared" si="19"/>
        <v>7325</v>
      </c>
      <c r="I102" s="264">
        <v>2325</v>
      </c>
      <c r="J102" s="249">
        <f t="shared" si="9"/>
        <v>193.59673591739872</v>
      </c>
      <c r="K102" s="249">
        <f t="shared" si="10"/>
        <v>31.74061433447099</v>
      </c>
    </row>
    <row r="103" spans="1:13" x14ac:dyDescent="0.3">
      <c r="A103" s="153"/>
      <c r="B103" s="153"/>
      <c r="C103" s="153">
        <v>422</v>
      </c>
      <c r="D103" s="171"/>
      <c r="E103" s="208" t="s">
        <v>135</v>
      </c>
      <c r="F103" s="237">
        <v>37</v>
      </c>
      <c r="G103" s="172"/>
      <c r="H103" s="172">
        <v>7325</v>
      </c>
      <c r="I103" s="262">
        <v>2325</v>
      </c>
      <c r="J103" s="250">
        <f t="shared" si="9"/>
        <v>6283.7837837837842</v>
      </c>
      <c r="K103" s="250">
        <f t="shared" si="10"/>
        <v>31.74061433447099</v>
      </c>
    </row>
    <row r="104" spans="1:13" x14ac:dyDescent="0.3">
      <c r="A104" s="127"/>
      <c r="B104" s="127"/>
      <c r="C104" s="127"/>
      <c r="D104" s="173">
        <v>4221</v>
      </c>
      <c r="E104" s="209" t="s">
        <v>153</v>
      </c>
      <c r="F104" s="239">
        <v>1200.95</v>
      </c>
      <c r="G104" s="127"/>
      <c r="H104" s="224">
        <v>2325</v>
      </c>
      <c r="I104" s="224">
        <v>2325</v>
      </c>
      <c r="J104" s="251">
        <f t="shared" si="9"/>
        <v>193.59673591739872</v>
      </c>
      <c r="K104" s="175">
        <f t="shared" si="10"/>
        <v>100</v>
      </c>
    </row>
    <row r="105" spans="1:13" x14ac:dyDescent="0.3">
      <c r="A105" s="127"/>
      <c r="B105" s="127"/>
      <c r="C105" s="127"/>
      <c r="D105" s="173">
        <v>4222</v>
      </c>
      <c r="E105" s="209" t="s">
        <v>136</v>
      </c>
      <c r="F105" s="239"/>
      <c r="G105" s="127"/>
      <c r="H105" s="127"/>
      <c r="I105" s="224"/>
      <c r="J105" s="251" t="e">
        <f t="shared" si="9"/>
        <v>#DIV/0!</v>
      </c>
      <c r="K105" s="175" t="e">
        <f t="shared" si="10"/>
        <v>#DIV/0!</v>
      </c>
      <c r="M105" s="128"/>
    </row>
    <row r="106" spans="1:13" x14ac:dyDescent="0.3">
      <c r="A106" s="127"/>
      <c r="B106" s="127"/>
      <c r="C106" s="127"/>
      <c r="D106" s="173">
        <v>4223</v>
      </c>
      <c r="E106" s="209" t="s">
        <v>137</v>
      </c>
      <c r="F106" s="239"/>
      <c r="G106" s="127"/>
      <c r="H106" s="127"/>
      <c r="I106" s="224"/>
      <c r="J106" s="251" t="e">
        <f t="shared" si="9"/>
        <v>#DIV/0!</v>
      </c>
      <c r="K106" s="175" t="e">
        <f t="shared" si="10"/>
        <v>#DIV/0!</v>
      </c>
    </row>
    <row r="107" spans="1:13" x14ac:dyDescent="0.3">
      <c r="A107" s="127"/>
      <c r="B107" s="127"/>
      <c r="C107" s="127"/>
      <c r="D107" s="173">
        <v>4225</v>
      </c>
      <c r="E107" s="209" t="s">
        <v>138</v>
      </c>
      <c r="F107" s="239"/>
      <c r="G107" s="127"/>
      <c r="H107" s="127"/>
      <c r="I107" s="224"/>
      <c r="J107" s="251" t="e">
        <f t="shared" si="9"/>
        <v>#DIV/0!</v>
      </c>
      <c r="K107" s="175" t="e">
        <f t="shared" si="10"/>
        <v>#DIV/0!</v>
      </c>
    </row>
    <row r="108" spans="1:13" x14ac:dyDescent="0.3">
      <c r="A108" s="127"/>
      <c r="B108" s="127"/>
      <c r="C108" s="127"/>
      <c r="D108" s="173">
        <v>4226</v>
      </c>
      <c r="E108" s="209" t="s">
        <v>139</v>
      </c>
      <c r="F108" s="239"/>
      <c r="G108" s="127"/>
      <c r="H108" s="127"/>
      <c r="I108" s="224"/>
      <c r="J108" s="251" t="e">
        <f t="shared" si="9"/>
        <v>#DIV/0!</v>
      </c>
      <c r="K108" s="175" t="e">
        <f t="shared" si="10"/>
        <v>#DIV/0!</v>
      </c>
    </row>
    <row r="109" spans="1:13" ht="27" x14ac:dyDescent="0.3">
      <c r="A109" s="127"/>
      <c r="B109" s="127"/>
      <c r="C109" s="127"/>
      <c r="D109" s="173">
        <v>4227</v>
      </c>
      <c r="E109" s="209" t="s">
        <v>140</v>
      </c>
      <c r="F109" s="239"/>
      <c r="G109" s="127"/>
      <c r="H109" s="127"/>
      <c r="I109" s="224"/>
      <c r="J109" s="251" t="e">
        <f t="shared" si="9"/>
        <v>#DIV/0!</v>
      </c>
      <c r="K109" s="175" t="e">
        <f t="shared" si="10"/>
        <v>#DIV/0!</v>
      </c>
    </row>
    <row r="110" spans="1:13" ht="27" x14ac:dyDescent="0.3">
      <c r="A110" s="153"/>
      <c r="B110" s="153"/>
      <c r="C110" s="153">
        <v>424</v>
      </c>
      <c r="D110" s="171"/>
      <c r="E110" s="208" t="s">
        <v>141</v>
      </c>
      <c r="F110" s="269"/>
      <c r="G110" s="172"/>
      <c r="H110" s="263"/>
      <c r="I110" s="262">
        <v>0</v>
      </c>
      <c r="J110" s="250" t="e">
        <f t="shared" si="9"/>
        <v>#DIV/0!</v>
      </c>
      <c r="K110" s="250" t="e">
        <f t="shared" si="10"/>
        <v>#DIV/0!</v>
      </c>
    </row>
    <row r="111" spans="1:13" x14ac:dyDescent="0.3">
      <c r="A111" s="127"/>
      <c r="B111" s="127"/>
      <c r="C111" s="127"/>
      <c r="D111" s="173">
        <v>4241</v>
      </c>
      <c r="E111" s="211" t="s">
        <v>142</v>
      </c>
      <c r="F111" s="239"/>
      <c r="G111" s="127"/>
      <c r="H111" s="224">
        <v>5000</v>
      </c>
      <c r="I111" s="224"/>
      <c r="J111" s="251" t="e">
        <f t="shared" si="9"/>
        <v>#DIV/0!</v>
      </c>
      <c r="K111" s="175">
        <f t="shared" si="10"/>
        <v>0</v>
      </c>
    </row>
    <row r="112" spans="1:13" s="122" customFormat="1" ht="27" x14ac:dyDescent="0.3">
      <c r="A112" s="214"/>
      <c r="B112" s="214"/>
      <c r="C112" s="214">
        <v>45</v>
      </c>
      <c r="D112" s="215"/>
      <c r="E112" s="217" t="s">
        <v>158</v>
      </c>
      <c r="F112" s="274">
        <f>SUM(F113)</f>
        <v>0</v>
      </c>
      <c r="G112" s="275">
        <f t="shared" ref="G112:I113" si="20">SUM(G113)</f>
        <v>0</v>
      </c>
      <c r="H112" s="275">
        <f t="shared" si="20"/>
        <v>0</v>
      </c>
      <c r="I112" s="276">
        <f t="shared" si="20"/>
        <v>0</v>
      </c>
      <c r="J112" s="216"/>
      <c r="K112" s="216"/>
    </row>
    <row r="113" spans="1:11" ht="27" x14ac:dyDescent="0.3">
      <c r="A113" s="153"/>
      <c r="B113" s="153"/>
      <c r="C113" s="153">
        <v>451</v>
      </c>
      <c r="D113" s="171"/>
      <c r="E113" s="208" t="s">
        <v>155</v>
      </c>
      <c r="F113" s="277">
        <f>SUM(F114)</f>
        <v>0</v>
      </c>
      <c r="G113" s="263">
        <f t="shared" si="20"/>
        <v>0</v>
      </c>
      <c r="H113" s="263"/>
      <c r="I113" s="269">
        <f t="shared" si="20"/>
        <v>0</v>
      </c>
      <c r="J113" s="176"/>
      <c r="K113" s="176"/>
    </row>
    <row r="114" spans="1:11" ht="27" x14ac:dyDescent="0.3">
      <c r="A114" s="127"/>
      <c r="B114" s="127"/>
      <c r="C114" s="127"/>
      <c r="D114" s="173">
        <v>4511</v>
      </c>
      <c r="E114" s="213" t="s">
        <v>155</v>
      </c>
      <c r="F114" s="236"/>
      <c r="G114" s="127"/>
      <c r="H114" s="224"/>
      <c r="I114" s="239"/>
      <c r="J114" s="175"/>
      <c r="K114" s="175"/>
    </row>
    <row r="115" spans="1:11" x14ac:dyDescent="0.3">
      <c r="A115" s="127"/>
      <c r="B115" s="127"/>
      <c r="C115" s="127"/>
      <c r="D115" s="173"/>
      <c r="E115" s="211"/>
      <c r="F115" s="236"/>
      <c r="G115" s="127"/>
      <c r="H115" s="127"/>
      <c r="I115" s="129"/>
      <c r="J115" s="175"/>
      <c r="K115" s="175"/>
    </row>
  </sheetData>
  <mergeCells count="4">
    <mergeCell ref="A3:H3"/>
    <mergeCell ref="A5:H5"/>
    <mergeCell ref="A7:H7"/>
    <mergeCell ref="A1:K1"/>
  </mergeCells>
  <pageMargins left="0.7" right="0.7" top="0.75" bottom="0.75" header="0.3" footer="0.3"/>
  <pageSetup paperSize="9" scale="6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L45"/>
  <sheetViews>
    <sheetView workbookViewId="0">
      <selection activeCell="E41" sqref="E41"/>
    </sheetView>
  </sheetViews>
  <sheetFormatPr defaultRowHeight="14.4" x14ac:dyDescent="0.3"/>
  <cols>
    <col min="1" max="5" width="25.33203125" customWidth="1"/>
    <col min="6" max="6" width="15.33203125" customWidth="1"/>
    <col min="7" max="7" width="14.109375" customWidth="1"/>
  </cols>
  <sheetData>
    <row r="1" spans="1:10" ht="42" customHeight="1" x14ac:dyDescent="0.3">
      <c r="A1" s="503"/>
      <c r="B1" s="503"/>
      <c r="C1" s="503"/>
      <c r="D1" s="503"/>
      <c r="E1" s="503"/>
      <c r="F1" s="503"/>
      <c r="G1" s="503"/>
      <c r="H1" s="503"/>
      <c r="I1" s="503"/>
      <c r="J1" s="503"/>
    </row>
    <row r="2" spans="1:10" ht="18" customHeight="1" x14ac:dyDescent="0.3">
      <c r="A2" s="24"/>
      <c r="B2" s="24"/>
      <c r="C2" s="24"/>
      <c r="D2" s="24"/>
      <c r="E2" s="24"/>
      <c r="F2" s="24"/>
      <c r="G2" s="24"/>
    </row>
    <row r="3" spans="1:10" ht="15.75" customHeight="1" x14ac:dyDescent="0.3">
      <c r="A3" s="503"/>
      <c r="B3" s="503"/>
      <c r="C3" s="503"/>
      <c r="D3" s="503"/>
      <c r="E3" s="503"/>
      <c r="F3" s="503"/>
      <c r="G3" s="67"/>
    </row>
    <row r="4" spans="1:10" ht="17.399999999999999" x14ac:dyDescent="0.3">
      <c r="B4" s="24"/>
      <c r="C4" s="24"/>
      <c r="D4" s="24"/>
      <c r="E4" s="5"/>
      <c r="F4" s="5"/>
      <c r="G4" s="5"/>
    </row>
    <row r="5" spans="1:10" ht="18" customHeight="1" x14ac:dyDescent="0.3">
      <c r="A5" s="503"/>
      <c r="B5" s="503"/>
      <c r="C5" s="503"/>
      <c r="D5" s="503"/>
      <c r="E5" s="503"/>
      <c r="F5" s="503"/>
      <c r="G5" s="67"/>
    </row>
    <row r="6" spans="1:10" ht="17.399999999999999" x14ac:dyDescent="0.3">
      <c r="A6" s="24"/>
      <c r="B6" s="24"/>
      <c r="C6" s="24"/>
      <c r="D6" s="24"/>
      <c r="E6" s="5"/>
      <c r="F6" s="5"/>
      <c r="G6" s="5"/>
    </row>
    <row r="7" spans="1:10" ht="15.75" customHeight="1" x14ac:dyDescent="0.3">
      <c r="A7" s="503" t="s">
        <v>64</v>
      </c>
      <c r="B7" s="503"/>
      <c r="C7" s="503"/>
      <c r="D7" s="503"/>
      <c r="E7" s="503"/>
      <c r="F7" s="503"/>
      <c r="G7" s="67"/>
    </row>
    <row r="8" spans="1:10" ht="17.399999999999999" x14ac:dyDescent="0.3">
      <c r="A8" s="24"/>
      <c r="B8" s="24"/>
      <c r="C8" s="24"/>
      <c r="D8" s="24"/>
      <c r="E8" s="5"/>
      <c r="F8" s="5"/>
      <c r="G8" s="5"/>
    </row>
    <row r="9" spans="1:10" ht="26.4" x14ac:dyDescent="0.3">
      <c r="A9" s="3" t="s">
        <v>29</v>
      </c>
      <c r="B9" s="3" t="s">
        <v>252</v>
      </c>
      <c r="C9" s="3" t="s">
        <v>262</v>
      </c>
      <c r="D9" s="3" t="s">
        <v>256</v>
      </c>
      <c r="E9" s="3" t="s">
        <v>255</v>
      </c>
      <c r="F9" s="3" t="s">
        <v>77</v>
      </c>
      <c r="G9" s="3" t="s">
        <v>78</v>
      </c>
    </row>
    <row r="10" spans="1:10" s="102" customFormat="1" x14ac:dyDescent="0.3">
      <c r="A10" s="89">
        <v>1</v>
      </c>
      <c r="B10" s="90">
        <v>2</v>
      </c>
      <c r="C10" s="89">
        <v>3</v>
      </c>
      <c r="D10" s="89">
        <v>4</v>
      </c>
      <c r="E10" s="89">
        <v>5</v>
      </c>
      <c r="F10" s="89">
        <v>6</v>
      </c>
      <c r="G10" s="89">
        <v>7</v>
      </c>
    </row>
    <row r="11" spans="1:10" x14ac:dyDescent="0.3">
      <c r="A11" s="60" t="s">
        <v>0</v>
      </c>
      <c r="B11" s="294">
        <f>SUM(B12+B14+B16+B19+B24+B25)</f>
        <v>373098.60999999993</v>
      </c>
      <c r="C11" s="54">
        <f>SUM(C12+C14+C16+C19+C23)</f>
        <v>0</v>
      </c>
      <c r="D11" s="293">
        <v>983264</v>
      </c>
      <c r="E11" s="226">
        <f>SUM(E12+E14+E16+E19+E24+E25)</f>
        <v>467916.99</v>
      </c>
      <c r="F11" s="54">
        <f>SUM(E11/B11*100)</f>
        <v>125.41375857712256</v>
      </c>
      <c r="G11" s="54">
        <f>SUM(E11/D11*100)</f>
        <v>47.588134010804829</v>
      </c>
    </row>
    <row r="12" spans="1:10" x14ac:dyDescent="0.3">
      <c r="A12" s="51" t="s">
        <v>31</v>
      </c>
      <c r="B12" s="258">
        <v>1077.6600000000001</v>
      </c>
      <c r="C12" s="48">
        <f>SUM(C13)</f>
        <v>0</v>
      </c>
      <c r="D12" s="281">
        <f>SUM(D13)</f>
        <v>22633</v>
      </c>
      <c r="E12" s="233">
        <f>SUM(E13)</f>
        <v>2235.06</v>
      </c>
      <c r="F12" s="96">
        <f t="shared" ref="F12:F24" si="0">SUM(E12/B12*100)</f>
        <v>207.39936529146485</v>
      </c>
      <c r="G12" s="96">
        <f t="shared" ref="G12:G24" si="1">SUM(E12/D12*100)</f>
        <v>9.8752264392700919</v>
      </c>
    </row>
    <row r="13" spans="1:10" x14ac:dyDescent="0.3">
      <c r="A13" s="42" t="s">
        <v>32</v>
      </c>
      <c r="B13" s="259">
        <v>1077.6600000000001</v>
      </c>
      <c r="C13" s="9"/>
      <c r="D13" s="279">
        <v>22633</v>
      </c>
      <c r="E13" s="221">
        <v>2235.06</v>
      </c>
      <c r="F13" s="100">
        <f t="shared" si="0"/>
        <v>207.39936529146485</v>
      </c>
      <c r="G13" s="100">
        <f t="shared" si="1"/>
        <v>9.8752264392700919</v>
      </c>
    </row>
    <row r="14" spans="1:10" x14ac:dyDescent="0.3">
      <c r="A14" s="51" t="s">
        <v>33</v>
      </c>
      <c r="B14" s="260"/>
      <c r="C14" s="48">
        <f>SUM(C15)</f>
        <v>0</v>
      </c>
      <c r="D14" s="48"/>
      <c r="E14" s="233">
        <f>SUM(E15)</f>
        <v>0.04</v>
      </c>
      <c r="F14" s="96" t="e">
        <f t="shared" si="0"/>
        <v>#DIV/0!</v>
      </c>
      <c r="G14" s="96" t="e">
        <f t="shared" si="1"/>
        <v>#DIV/0!</v>
      </c>
    </row>
    <row r="15" spans="1:10" x14ac:dyDescent="0.3">
      <c r="A15" s="25" t="s">
        <v>50</v>
      </c>
      <c r="B15" s="259"/>
      <c r="C15" s="9"/>
      <c r="D15" s="279"/>
      <c r="E15" s="221">
        <v>0.04</v>
      </c>
      <c r="F15" s="100" t="e">
        <f t="shared" si="0"/>
        <v>#DIV/0!</v>
      </c>
      <c r="G15" s="100" t="e">
        <f t="shared" si="1"/>
        <v>#DIV/0!</v>
      </c>
    </row>
    <row r="16" spans="1:10" ht="26.4" x14ac:dyDescent="0.3">
      <c r="A16" s="47" t="s">
        <v>30</v>
      </c>
      <c r="B16" s="258">
        <f>SUM(B17+B18)</f>
        <v>35782.82</v>
      </c>
      <c r="C16" s="48">
        <f>SUM(C17+C18)</f>
        <v>0</v>
      </c>
      <c r="D16" s="281">
        <f>SUM(D17+D18)</f>
        <v>95615</v>
      </c>
      <c r="E16" s="233">
        <f>SUM(E17+E18)</f>
        <v>38778.17</v>
      </c>
      <c r="F16" s="96">
        <f t="shared" si="0"/>
        <v>108.37091654598493</v>
      </c>
      <c r="G16" s="96">
        <f t="shared" si="1"/>
        <v>40.55657585106939</v>
      </c>
    </row>
    <row r="17" spans="1:12" ht="39.6" x14ac:dyDescent="0.3">
      <c r="A17" s="45" t="s">
        <v>59</v>
      </c>
      <c r="B17" s="259">
        <v>1200.95</v>
      </c>
      <c r="C17" s="9"/>
      <c r="D17" s="279">
        <v>3165</v>
      </c>
      <c r="E17" s="221">
        <v>3135</v>
      </c>
      <c r="F17" s="100">
        <f t="shared" si="0"/>
        <v>261.04334068862147</v>
      </c>
      <c r="G17" s="100">
        <f t="shared" si="1"/>
        <v>99.052132701421797</v>
      </c>
    </row>
    <row r="18" spans="1:12" x14ac:dyDescent="0.3">
      <c r="A18" s="45" t="s">
        <v>51</v>
      </c>
      <c r="B18" s="259">
        <v>34581.870000000003</v>
      </c>
      <c r="C18" s="9"/>
      <c r="D18" s="279">
        <v>92450</v>
      </c>
      <c r="E18" s="221">
        <v>35643.17</v>
      </c>
      <c r="F18" s="100">
        <f t="shared" si="0"/>
        <v>103.06894913432963</v>
      </c>
      <c r="G18" s="100">
        <f t="shared" si="1"/>
        <v>38.5539967550027</v>
      </c>
    </row>
    <row r="19" spans="1:12" x14ac:dyDescent="0.3">
      <c r="A19" s="59" t="s">
        <v>52</v>
      </c>
      <c r="B19" s="258">
        <f>SUM(B20+B21+B22+B23)</f>
        <v>336187.01999999996</v>
      </c>
      <c r="C19" s="48">
        <f>SUM(C20:C22)</f>
        <v>0</v>
      </c>
      <c r="D19" s="281">
        <f>SUM(D20:D21:D22:D23)</f>
        <v>861934</v>
      </c>
      <c r="E19" s="233">
        <f>SUM(E20+E21+E22+E23)</f>
        <v>426903.72</v>
      </c>
      <c r="F19" s="96">
        <f t="shared" si="0"/>
        <v>126.98399837090678</v>
      </c>
      <c r="G19" s="96">
        <f t="shared" si="1"/>
        <v>49.528585715379599</v>
      </c>
      <c r="L19" s="95"/>
    </row>
    <row r="20" spans="1:12" x14ac:dyDescent="0.3">
      <c r="A20" s="45" t="s">
        <v>54</v>
      </c>
      <c r="B20" s="259"/>
      <c r="C20" s="9"/>
      <c r="D20" s="9"/>
      <c r="E20" s="221"/>
      <c r="F20" s="100" t="e">
        <f t="shared" si="0"/>
        <v>#DIV/0!</v>
      </c>
      <c r="G20" s="100" t="e">
        <f t="shared" si="1"/>
        <v>#DIV/0!</v>
      </c>
      <c r="L20" s="101"/>
    </row>
    <row r="21" spans="1:12" x14ac:dyDescent="0.3">
      <c r="A21" s="45" t="s">
        <v>53</v>
      </c>
      <c r="B21" s="259">
        <v>2880.04</v>
      </c>
      <c r="C21" s="9"/>
      <c r="D21" s="279">
        <v>8592</v>
      </c>
      <c r="E21" s="221">
        <v>2537.6799999999998</v>
      </c>
      <c r="F21" s="100">
        <f t="shared" si="0"/>
        <v>88.112665101873574</v>
      </c>
      <c r="G21" s="100">
        <f t="shared" si="1"/>
        <v>29.535381750465543</v>
      </c>
      <c r="J21" s="98"/>
    </row>
    <row r="22" spans="1:12" ht="26.4" x14ac:dyDescent="0.3">
      <c r="A22" s="45" t="s">
        <v>55</v>
      </c>
      <c r="B22" s="259">
        <v>333306.98</v>
      </c>
      <c r="C22" s="123"/>
      <c r="D22" s="279">
        <v>839667</v>
      </c>
      <c r="E22" s="221">
        <v>424366.04</v>
      </c>
      <c r="F22" s="100">
        <f t="shared" si="0"/>
        <v>127.31987790954753</v>
      </c>
      <c r="G22" s="100">
        <f t="shared" si="1"/>
        <v>50.539802088208774</v>
      </c>
      <c r="I22" s="101"/>
    </row>
    <row r="23" spans="1:12" x14ac:dyDescent="0.3">
      <c r="A23" s="45" t="s">
        <v>162</v>
      </c>
      <c r="B23" s="259"/>
      <c r="C23" s="123"/>
      <c r="D23" s="123">
        <v>13675</v>
      </c>
      <c r="E23" s="221"/>
      <c r="F23" s="100" t="e">
        <f t="shared" ref="F23" si="2">SUM(E23/B23*100)</f>
        <v>#DIV/0!</v>
      </c>
      <c r="G23" s="100">
        <f t="shared" ref="G23" si="3">SUM(E23/D23*100)</f>
        <v>0</v>
      </c>
      <c r="K23" s="101"/>
    </row>
    <row r="24" spans="1:12" ht="26.4" x14ac:dyDescent="0.3">
      <c r="A24" s="45" t="s">
        <v>60</v>
      </c>
      <c r="B24" s="261">
        <v>51.11</v>
      </c>
      <c r="C24" s="46"/>
      <c r="D24" s="46">
        <v>3082</v>
      </c>
      <c r="E24" s="257"/>
      <c r="F24" s="100">
        <f t="shared" si="0"/>
        <v>0</v>
      </c>
      <c r="G24" s="100">
        <f t="shared" si="1"/>
        <v>0</v>
      </c>
    </row>
    <row r="25" spans="1:12" ht="26.4" x14ac:dyDescent="0.3">
      <c r="A25" s="45" t="s">
        <v>163</v>
      </c>
      <c r="B25" s="259"/>
      <c r="C25" s="123"/>
      <c r="D25" s="46">
        <v>0</v>
      </c>
      <c r="E25" s="257">
        <v>0</v>
      </c>
      <c r="F25" s="100" t="e">
        <f t="shared" ref="F25" si="4">SUM(E25/B25*100)</f>
        <v>#DIV/0!</v>
      </c>
      <c r="G25" s="100" t="e">
        <f t="shared" ref="G25" si="5">SUM(E25/D25*100)</f>
        <v>#DIV/0!</v>
      </c>
    </row>
    <row r="27" spans="1:12" ht="15.75" customHeight="1" x14ac:dyDescent="0.3">
      <c r="A27" s="503" t="s">
        <v>65</v>
      </c>
      <c r="B27" s="503"/>
      <c r="C27" s="503"/>
      <c r="D27" s="503"/>
      <c r="E27" s="503"/>
      <c r="F27" s="503"/>
      <c r="G27" s="67"/>
    </row>
    <row r="28" spans="1:12" ht="17.399999999999999" x14ac:dyDescent="0.3">
      <c r="A28" s="24"/>
      <c r="B28" s="24"/>
      <c r="C28" s="24"/>
      <c r="D28" s="24"/>
      <c r="E28" s="5"/>
      <c r="F28" s="5"/>
      <c r="G28" s="5"/>
      <c r="J28" s="98"/>
    </row>
    <row r="29" spans="1:12" ht="26.4" x14ac:dyDescent="0.3">
      <c r="A29" s="20" t="s">
        <v>29</v>
      </c>
      <c r="B29" s="19" t="s">
        <v>266</v>
      </c>
      <c r="C29" s="20" t="s">
        <v>267</v>
      </c>
      <c r="D29" s="20" t="s">
        <v>268</v>
      </c>
      <c r="E29" s="20" t="s">
        <v>269</v>
      </c>
      <c r="F29" s="20" t="s">
        <v>62</v>
      </c>
      <c r="G29" s="20" t="s">
        <v>61</v>
      </c>
    </row>
    <row r="30" spans="1:12" x14ac:dyDescent="0.3">
      <c r="A30" s="89">
        <v>1</v>
      </c>
      <c r="B30" s="90">
        <v>2</v>
      </c>
      <c r="C30" s="89">
        <v>3</v>
      </c>
      <c r="D30" s="89">
        <v>4</v>
      </c>
      <c r="E30" s="89">
        <v>5</v>
      </c>
      <c r="F30" s="89">
        <v>6</v>
      </c>
      <c r="G30" s="89">
        <v>7</v>
      </c>
    </row>
    <row r="31" spans="1:12" x14ac:dyDescent="0.3">
      <c r="A31" s="60" t="s">
        <v>1</v>
      </c>
      <c r="B31" s="294">
        <f>SUM(B32+B34+B36+B39+B44+B45)</f>
        <v>372938.99999999994</v>
      </c>
      <c r="C31" s="54">
        <f>SUM(C32+C34+C36+C39+C43)</f>
        <v>0</v>
      </c>
      <c r="D31" s="226">
        <v>983264</v>
      </c>
      <c r="E31" s="226">
        <f>SUM(E32+E34+E36+E39+E44+E45)</f>
        <v>469250.75</v>
      </c>
      <c r="F31" s="54">
        <f>SUM(E31/B31*100)</f>
        <v>125.82506790654774</v>
      </c>
      <c r="G31" s="54">
        <f>SUM(E31/D31*100)</f>
        <v>47.723780185179159</v>
      </c>
    </row>
    <row r="32" spans="1:12" ht="15.75" customHeight="1" x14ac:dyDescent="0.3">
      <c r="A32" s="51" t="s">
        <v>31</v>
      </c>
      <c r="B32" s="258">
        <f>SUM(B33)</f>
        <v>1077.6600000000001</v>
      </c>
      <c r="C32" s="48">
        <f>SUM(C33)</f>
        <v>0</v>
      </c>
      <c r="D32" s="281">
        <f>SUM(D33)</f>
        <v>22633</v>
      </c>
      <c r="E32" s="233">
        <f>SUM(E33)</f>
        <v>2235.06</v>
      </c>
      <c r="F32" s="99">
        <f t="shared" ref="F32:F45" si="6">SUM(E32/B32*100)</f>
        <v>207.39936529146485</v>
      </c>
      <c r="G32" s="99">
        <f t="shared" ref="G32:G45" si="7">SUM(E32/D32*100)</f>
        <v>9.8752264392700919</v>
      </c>
    </row>
    <row r="33" spans="1:11" x14ac:dyDescent="0.3">
      <c r="A33" s="42" t="s">
        <v>32</v>
      </c>
      <c r="B33" s="259">
        <v>1077.6600000000001</v>
      </c>
      <c r="C33" s="9"/>
      <c r="D33" s="279">
        <v>22633</v>
      </c>
      <c r="E33" s="221">
        <v>2235.06</v>
      </c>
      <c r="F33" s="100">
        <f t="shared" si="6"/>
        <v>207.39936529146485</v>
      </c>
      <c r="G33" s="100">
        <f t="shared" si="7"/>
        <v>9.8752264392700919</v>
      </c>
    </row>
    <row r="34" spans="1:11" x14ac:dyDescent="0.3">
      <c r="A34" s="51" t="s">
        <v>33</v>
      </c>
      <c r="B34" s="258">
        <f>SUM(B35)</f>
        <v>0</v>
      </c>
      <c r="C34" s="48">
        <f>SUM(C35)</f>
        <v>0</v>
      </c>
      <c r="D34" s="281">
        <f>SUM(D35)</f>
        <v>0</v>
      </c>
      <c r="E34" s="233">
        <f>SUM(E35)</f>
        <v>0</v>
      </c>
      <c r="F34" s="96" t="e">
        <f t="shared" si="6"/>
        <v>#DIV/0!</v>
      </c>
      <c r="G34" s="96" t="e">
        <f t="shared" si="7"/>
        <v>#DIV/0!</v>
      </c>
    </row>
    <row r="35" spans="1:11" x14ac:dyDescent="0.3">
      <c r="A35" s="25" t="s">
        <v>50</v>
      </c>
      <c r="B35" s="259"/>
      <c r="C35" s="9"/>
      <c r="D35" s="279">
        <v>0</v>
      </c>
      <c r="E35" s="221">
        <v>0</v>
      </c>
      <c r="F35" s="97" t="e">
        <f t="shared" si="6"/>
        <v>#DIV/0!</v>
      </c>
      <c r="G35" s="97" t="e">
        <f t="shared" si="7"/>
        <v>#DIV/0!</v>
      </c>
      <c r="I35" s="94"/>
      <c r="J35" s="95"/>
    </row>
    <row r="36" spans="1:11" ht="26.4" x14ac:dyDescent="0.3">
      <c r="A36" s="47" t="s">
        <v>30</v>
      </c>
      <c r="B36" s="258">
        <f>SUM(B37+B38)</f>
        <v>35782.82</v>
      </c>
      <c r="C36" s="48">
        <f>SUM(C37+C38)</f>
        <v>0</v>
      </c>
      <c r="D36" s="281">
        <f>SUM(D37+D38)</f>
        <v>95615</v>
      </c>
      <c r="E36" s="233">
        <f>SUM(E37+E38)</f>
        <v>37968.17</v>
      </c>
      <c r="F36" s="96">
        <f>SUM(E36/B36*100)</f>
        <v>106.10726041156062</v>
      </c>
      <c r="G36" s="96">
        <f t="shared" si="7"/>
        <v>39.709428436960728</v>
      </c>
    </row>
    <row r="37" spans="1:11" ht="39.6" x14ac:dyDescent="0.3">
      <c r="A37" s="45" t="s">
        <v>59</v>
      </c>
      <c r="B37" s="259">
        <v>1200.95</v>
      </c>
      <c r="C37" s="9"/>
      <c r="D37" s="279">
        <v>3165</v>
      </c>
      <c r="E37" s="221">
        <v>2325</v>
      </c>
      <c r="F37" s="100">
        <f t="shared" si="6"/>
        <v>193.59673591739872</v>
      </c>
      <c r="G37" s="100">
        <f t="shared" si="7"/>
        <v>73.459715639810426</v>
      </c>
    </row>
    <row r="38" spans="1:11" x14ac:dyDescent="0.3">
      <c r="A38" s="45" t="s">
        <v>51</v>
      </c>
      <c r="B38" s="259">
        <v>34581.870000000003</v>
      </c>
      <c r="C38" s="9"/>
      <c r="D38" s="279">
        <v>92450</v>
      </c>
      <c r="E38" s="221">
        <v>35643.17</v>
      </c>
      <c r="F38" s="100">
        <f t="shared" si="6"/>
        <v>103.06894913432963</v>
      </c>
      <c r="G38" s="100">
        <f t="shared" si="7"/>
        <v>38.5539967550027</v>
      </c>
    </row>
    <row r="39" spans="1:11" x14ac:dyDescent="0.3">
      <c r="A39" s="59" t="s">
        <v>52</v>
      </c>
      <c r="B39" s="258">
        <f>SUM(B40:B41:B42:B43)</f>
        <v>336027.41</v>
      </c>
      <c r="C39" s="48">
        <f>SUM(C40:C42)</f>
        <v>0</v>
      </c>
      <c r="D39" s="281">
        <f>SUM(D40:D42:D43)</f>
        <v>861934</v>
      </c>
      <c r="E39" s="233">
        <f>SUM(E40+E41+E42+E43)</f>
        <v>429047.52</v>
      </c>
      <c r="F39" s="96">
        <f t="shared" si="6"/>
        <v>127.68229829822515</v>
      </c>
      <c r="G39" s="96">
        <f t="shared" si="7"/>
        <v>49.777305454942031</v>
      </c>
    </row>
    <row r="40" spans="1:11" x14ac:dyDescent="0.3">
      <c r="A40" s="45" t="s">
        <v>54</v>
      </c>
      <c r="B40" s="259"/>
      <c r="C40" s="9"/>
      <c r="D40" s="279"/>
      <c r="E40" s="221"/>
      <c r="F40" s="100" t="e">
        <f t="shared" si="6"/>
        <v>#DIV/0!</v>
      </c>
      <c r="G40" s="100" t="e">
        <f t="shared" si="7"/>
        <v>#DIV/0!</v>
      </c>
    </row>
    <row r="41" spans="1:11" x14ac:dyDescent="0.3">
      <c r="A41" s="45" t="s">
        <v>53</v>
      </c>
      <c r="B41" s="259">
        <v>2880.04</v>
      </c>
      <c r="C41" s="9"/>
      <c r="D41" s="279">
        <v>8592</v>
      </c>
      <c r="E41" s="221">
        <v>2537.6799999999998</v>
      </c>
      <c r="F41" s="100">
        <f t="shared" si="6"/>
        <v>88.112665101873574</v>
      </c>
      <c r="G41" s="100">
        <f t="shared" si="7"/>
        <v>29.535381750465543</v>
      </c>
    </row>
    <row r="42" spans="1:11" ht="26.4" x14ac:dyDescent="0.3">
      <c r="A42" s="45" t="s">
        <v>55</v>
      </c>
      <c r="B42" s="259">
        <v>333147.37</v>
      </c>
      <c r="C42" s="123"/>
      <c r="D42" s="279">
        <v>839667</v>
      </c>
      <c r="E42" s="221">
        <v>425110.28</v>
      </c>
      <c r="F42" s="100">
        <f t="shared" si="6"/>
        <v>127.60427314794651</v>
      </c>
      <c r="G42" s="100">
        <f t="shared" si="7"/>
        <v>50.628437225709725</v>
      </c>
      <c r="K42" s="98"/>
    </row>
    <row r="43" spans="1:11" x14ac:dyDescent="0.3">
      <c r="A43" s="45" t="s">
        <v>162</v>
      </c>
      <c r="B43" s="259"/>
      <c r="C43" s="123"/>
      <c r="D43" s="279">
        <v>13675</v>
      </c>
      <c r="E43" s="221">
        <v>1399.56</v>
      </c>
      <c r="F43" s="100" t="e">
        <f t="shared" si="6"/>
        <v>#DIV/0!</v>
      </c>
      <c r="G43" s="100">
        <f t="shared" si="7"/>
        <v>10.234442413162705</v>
      </c>
    </row>
    <row r="44" spans="1:11" ht="26.4" x14ac:dyDescent="0.3">
      <c r="A44" s="45" t="s">
        <v>60</v>
      </c>
      <c r="B44" s="261">
        <v>51.11</v>
      </c>
      <c r="C44" s="46"/>
      <c r="D44" s="289">
        <v>3082</v>
      </c>
      <c r="E44" s="257">
        <v>0</v>
      </c>
      <c r="F44" s="100">
        <f t="shared" si="6"/>
        <v>0</v>
      </c>
      <c r="G44" s="100">
        <f t="shared" si="7"/>
        <v>0</v>
      </c>
    </row>
    <row r="45" spans="1:11" ht="26.4" x14ac:dyDescent="0.3">
      <c r="A45" s="45" t="s">
        <v>163</v>
      </c>
      <c r="B45" s="259"/>
      <c r="C45" s="123"/>
      <c r="D45" s="46"/>
      <c r="E45" s="257"/>
      <c r="F45" s="100" t="e">
        <f t="shared" si="6"/>
        <v>#DIV/0!</v>
      </c>
      <c r="G45" s="100" t="e">
        <f t="shared" si="7"/>
        <v>#DIV/0!</v>
      </c>
    </row>
  </sheetData>
  <mergeCells count="5">
    <mergeCell ref="A3:F3"/>
    <mergeCell ref="A5:F5"/>
    <mergeCell ref="A7:F7"/>
    <mergeCell ref="A27:F27"/>
    <mergeCell ref="A1:J1"/>
  </mergeCells>
  <pageMargins left="0.7" right="0.7" top="0.75" bottom="0.75" header="0.3" footer="0.3"/>
  <pageSetup paperSize="9" scale="65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K17"/>
  <sheetViews>
    <sheetView topLeftCell="A4" workbookViewId="0">
      <selection activeCell="B12" sqref="B12"/>
    </sheetView>
  </sheetViews>
  <sheetFormatPr defaultRowHeight="14.4" x14ac:dyDescent="0.3"/>
  <cols>
    <col min="1" max="1" width="37.6640625" customWidth="1"/>
    <col min="2" max="5" width="25.33203125" customWidth="1"/>
    <col min="6" max="6" width="16.6640625" customWidth="1"/>
    <col min="7" max="7" width="15.5546875" customWidth="1"/>
  </cols>
  <sheetData>
    <row r="1" spans="1:11" ht="42" customHeight="1" x14ac:dyDescent="0.3">
      <c r="A1" s="503"/>
      <c r="B1" s="503"/>
      <c r="C1" s="503"/>
      <c r="D1" s="503"/>
      <c r="E1" s="503"/>
      <c r="F1" s="503"/>
      <c r="G1" s="503"/>
      <c r="H1" s="503"/>
      <c r="I1" s="503"/>
      <c r="J1" s="503"/>
      <c r="K1" s="503"/>
    </row>
    <row r="2" spans="1:11" ht="18" customHeight="1" x14ac:dyDescent="0.3">
      <c r="A2" s="4"/>
      <c r="B2" s="4"/>
      <c r="C2" s="24"/>
      <c r="D2" s="4"/>
      <c r="E2" s="4"/>
      <c r="F2" s="4"/>
      <c r="G2" s="24"/>
    </row>
    <row r="3" spans="1:11" ht="15.6" x14ac:dyDescent="0.3">
      <c r="A3" s="503"/>
      <c r="B3" s="503"/>
      <c r="C3" s="503"/>
      <c r="D3" s="503"/>
      <c r="E3" s="512"/>
      <c r="F3" s="512"/>
      <c r="G3" s="71"/>
    </row>
    <row r="4" spans="1:11" ht="17.399999999999999" x14ac:dyDescent="0.3">
      <c r="A4" s="4"/>
      <c r="B4" s="4"/>
      <c r="C4" s="4"/>
      <c r="D4" s="4"/>
      <c r="E4" s="5"/>
      <c r="F4" s="5"/>
      <c r="G4" s="5"/>
    </row>
    <row r="5" spans="1:11" ht="18" customHeight="1" x14ac:dyDescent="0.3">
      <c r="A5" s="503"/>
      <c r="B5" s="513"/>
      <c r="C5" s="513"/>
      <c r="D5" s="513"/>
      <c r="E5" s="513"/>
      <c r="F5" s="513"/>
      <c r="G5" s="72"/>
    </row>
    <row r="6" spans="1:11" ht="17.399999999999999" x14ac:dyDescent="0.3">
      <c r="A6" s="4"/>
      <c r="B6" s="4"/>
      <c r="C6" s="4"/>
      <c r="D6" s="4"/>
      <c r="E6" s="5"/>
      <c r="F6" s="5"/>
      <c r="G6" s="5"/>
    </row>
    <row r="7" spans="1:11" ht="15.6" x14ac:dyDescent="0.3">
      <c r="A7" s="503" t="s">
        <v>66</v>
      </c>
      <c r="B7" s="520"/>
      <c r="C7" s="520"/>
      <c r="D7" s="520"/>
      <c r="E7" s="520"/>
      <c r="F7" s="520"/>
      <c r="G7" s="73"/>
    </row>
    <row r="8" spans="1:11" ht="17.399999999999999" x14ac:dyDescent="0.3">
      <c r="A8" s="4"/>
      <c r="B8" s="4"/>
      <c r="C8" s="4"/>
      <c r="D8" s="4"/>
      <c r="E8" s="5"/>
      <c r="F8" s="5"/>
      <c r="G8" s="5"/>
    </row>
    <row r="9" spans="1:11" ht="26.4" x14ac:dyDescent="0.3">
      <c r="A9" s="3" t="s">
        <v>29</v>
      </c>
      <c r="B9" s="3" t="s">
        <v>252</v>
      </c>
      <c r="C9" s="3" t="s">
        <v>262</v>
      </c>
      <c r="D9" s="3" t="s">
        <v>256</v>
      </c>
      <c r="E9" s="3" t="s">
        <v>255</v>
      </c>
      <c r="F9" s="3" t="s">
        <v>75</v>
      </c>
      <c r="G9" s="3" t="s">
        <v>76</v>
      </c>
    </row>
    <row r="10" spans="1:11" s="102" customFormat="1" x14ac:dyDescent="0.3">
      <c r="A10" s="89">
        <v>1</v>
      </c>
      <c r="B10" s="90">
        <v>2</v>
      </c>
      <c r="C10" s="89">
        <v>3</v>
      </c>
      <c r="D10" s="89">
        <v>4</v>
      </c>
      <c r="E10" s="89">
        <v>5</v>
      </c>
      <c r="F10" s="89">
        <v>6</v>
      </c>
      <c r="G10" s="89">
        <v>7</v>
      </c>
    </row>
    <row r="11" spans="1:11" ht="15.75" customHeight="1" x14ac:dyDescent="0.3">
      <c r="A11" s="61" t="s">
        <v>9</v>
      </c>
      <c r="B11" s="498">
        <v>372939</v>
      </c>
      <c r="C11" s="30">
        <f>SUM(C12)</f>
        <v>0</v>
      </c>
      <c r="D11" s="287">
        <f>SUM(D12)</f>
        <v>983264</v>
      </c>
      <c r="E11" s="287">
        <v>469250.75</v>
      </c>
      <c r="F11" s="30">
        <f>SUM(E11/B11*100)</f>
        <v>125.82506790654773</v>
      </c>
      <c r="G11" s="30">
        <f>SUM(E11/D11*100)</f>
        <v>47.723780185179159</v>
      </c>
    </row>
    <row r="12" spans="1:11" ht="15.75" customHeight="1" x14ac:dyDescent="0.3">
      <c r="A12" s="57" t="s">
        <v>46</v>
      </c>
      <c r="B12" s="497">
        <v>372939</v>
      </c>
      <c r="C12" s="58"/>
      <c r="D12" s="288">
        <v>983264</v>
      </c>
      <c r="E12" s="288">
        <v>469250.75</v>
      </c>
      <c r="F12" s="48">
        <f t="shared" ref="F12:F15" si="0">SUM(E12/B12*100)</f>
        <v>125.82506790654773</v>
      </c>
      <c r="G12" s="48">
        <f t="shared" ref="G12:G15" si="1">SUM(E12/D12*100)</f>
        <v>47.723780185179159</v>
      </c>
    </row>
    <row r="13" spans="1:11" ht="26.4" x14ac:dyDescent="0.3">
      <c r="A13" s="17" t="s">
        <v>47</v>
      </c>
      <c r="B13" s="286">
        <v>351293.28</v>
      </c>
      <c r="C13" s="9"/>
      <c r="D13" s="279">
        <v>967104</v>
      </c>
      <c r="E13" s="279">
        <v>445364.55</v>
      </c>
      <c r="F13" s="9">
        <f t="shared" si="0"/>
        <v>126.77855665215114</v>
      </c>
      <c r="G13" s="9">
        <f t="shared" si="1"/>
        <v>46.051360556879096</v>
      </c>
    </row>
    <row r="14" spans="1:11" x14ac:dyDescent="0.3">
      <c r="A14" s="16" t="s">
        <v>48</v>
      </c>
      <c r="B14" s="292">
        <v>17688.02</v>
      </c>
      <c r="C14" s="9"/>
      <c r="D14" s="9"/>
      <c r="E14" s="279">
        <v>19113.46</v>
      </c>
      <c r="F14" s="9">
        <f t="shared" si="0"/>
        <v>108.0587878123159</v>
      </c>
      <c r="G14" s="9" t="e">
        <f t="shared" si="1"/>
        <v>#DIV/0!</v>
      </c>
    </row>
    <row r="15" spans="1:11" ht="26.4" x14ac:dyDescent="0.3">
      <c r="A15" s="44" t="s">
        <v>49</v>
      </c>
      <c r="B15" s="292">
        <v>3957.7</v>
      </c>
      <c r="C15" s="9"/>
      <c r="D15" s="279">
        <v>16160</v>
      </c>
      <c r="E15" s="279">
        <v>4772.74</v>
      </c>
      <c r="F15" s="9">
        <f t="shared" si="0"/>
        <v>120.59377921520075</v>
      </c>
      <c r="G15" s="9">
        <f t="shared" si="1"/>
        <v>29.534282178217818</v>
      </c>
    </row>
    <row r="16" spans="1:11" x14ac:dyDescent="0.3">
      <c r="A16" s="11"/>
      <c r="B16" s="8"/>
      <c r="C16" s="9"/>
      <c r="D16" s="9"/>
      <c r="E16" s="9"/>
      <c r="F16" s="10"/>
      <c r="G16" s="10"/>
    </row>
    <row r="17" spans="1:7" x14ac:dyDescent="0.3">
      <c r="A17" s="18"/>
      <c r="B17" s="8"/>
      <c r="C17" s="9"/>
      <c r="D17" s="9"/>
      <c r="E17" s="9"/>
      <c r="F17" s="10"/>
      <c r="G17" s="10"/>
    </row>
  </sheetData>
  <mergeCells count="4">
    <mergeCell ref="A3:F3"/>
    <mergeCell ref="A5:F5"/>
    <mergeCell ref="A7:F7"/>
    <mergeCell ref="A1:K1"/>
  </mergeCells>
  <pageMargins left="0.7" right="0.7" top="0.75" bottom="0.75" header="0.3" footer="0.3"/>
  <pageSetup paperSize="9" scale="6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I22"/>
  <sheetViews>
    <sheetView workbookViewId="0">
      <selection activeCell="G7" sqref="G7"/>
    </sheetView>
  </sheetViews>
  <sheetFormatPr defaultRowHeight="14.4" x14ac:dyDescent="0.3"/>
  <cols>
    <col min="1" max="1" width="7.44140625" bestFit="1" customWidth="1"/>
    <col min="2" max="2" width="8.44140625" bestFit="1" customWidth="1"/>
    <col min="3" max="7" width="25.33203125" customWidth="1"/>
    <col min="8" max="8" width="16" customWidth="1"/>
    <col min="9" max="9" width="11.6640625" customWidth="1"/>
  </cols>
  <sheetData>
    <row r="1" spans="1:9" ht="42" customHeight="1" x14ac:dyDescent="0.3">
      <c r="A1" s="503"/>
      <c r="B1" s="503"/>
      <c r="C1" s="503"/>
      <c r="D1" s="503"/>
      <c r="E1" s="503"/>
      <c r="F1" s="503"/>
      <c r="G1" s="503"/>
      <c r="H1" s="503"/>
    </row>
    <row r="2" spans="1:9" ht="18" customHeight="1" x14ac:dyDescent="0.3">
      <c r="A2" s="4"/>
      <c r="B2" s="4"/>
      <c r="C2" s="4"/>
      <c r="D2" s="4"/>
      <c r="E2" s="4"/>
      <c r="F2" s="4"/>
      <c r="G2" s="4"/>
      <c r="H2" s="4"/>
    </row>
    <row r="3" spans="1:9" ht="15.75" customHeight="1" x14ac:dyDescent="0.3">
      <c r="A3" s="503" t="s">
        <v>12</v>
      </c>
      <c r="B3" s="503"/>
      <c r="C3" s="503"/>
      <c r="D3" s="503"/>
      <c r="E3" s="503"/>
      <c r="F3" s="503"/>
      <c r="G3" s="503"/>
      <c r="H3" s="503"/>
    </row>
    <row r="4" spans="1:9" ht="17.399999999999999" x14ac:dyDescent="0.3">
      <c r="A4" s="4"/>
      <c r="B4" s="4"/>
      <c r="C4" s="4"/>
      <c r="D4" s="4"/>
      <c r="E4" s="4"/>
      <c r="F4" s="4"/>
      <c r="G4" s="5"/>
      <c r="H4" s="5"/>
    </row>
    <row r="5" spans="1:9" ht="18" customHeight="1" x14ac:dyDescent="0.3">
      <c r="A5" s="503" t="s">
        <v>35</v>
      </c>
      <c r="B5" s="503"/>
      <c r="C5" s="503"/>
      <c r="D5" s="503"/>
      <c r="E5" s="503"/>
      <c r="F5" s="503"/>
      <c r="G5" s="503"/>
      <c r="H5" s="503"/>
    </row>
    <row r="6" spans="1:9" ht="17.399999999999999" x14ac:dyDescent="0.3">
      <c r="A6" s="4"/>
      <c r="B6" s="4"/>
      <c r="C6" s="4"/>
      <c r="D6" s="4"/>
      <c r="E6" s="4"/>
      <c r="F6" s="4"/>
      <c r="G6" s="5"/>
      <c r="H6" s="5"/>
    </row>
    <row r="7" spans="1:9" ht="26.4" x14ac:dyDescent="0.3">
      <c r="A7" s="3" t="s">
        <v>2</v>
      </c>
      <c r="B7" s="107" t="s">
        <v>3</v>
      </c>
      <c r="C7" s="107" t="s">
        <v>21</v>
      </c>
      <c r="D7" s="3" t="s">
        <v>252</v>
      </c>
      <c r="E7" s="3" t="s">
        <v>263</v>
      </c>
      <c r="F7" s="3" t="s">
        <v>256</v>
      </c>
      <c r="G7" s="3" t="s">
        <v>255</v>
      </c>
      <c r="H7" s="3" t="s">
        <v>75</v>
      </c>
      <c r="I7" s="3" t="s">
        <v>157</v>
      </c>
    </row>
    <row r="8" spans="1:9" x14ac:dyDescent="0.3">
      <c r="A8" s="34"/>
      <c r="B8" s="35"/>
      <c r="C8" s="33" t="s">
        <v>37</v>
      </c>
      <c r="D8" s="35"/>
      <c r="E8" s="34"/>
      <c r="F8" s="34"/>
      <c r="G8" s="34"/>
      <c r="H8" s="34"/>
      <c r="I8" s="127"/>
    </row>
    <row r="9" spans="1:9" ht="26.4" x14ac:dyDescent="0.3">
      <c r="A9" s="11">
        <v>8</v>
      </c>
      <c r="B9" s="11"/>
      <c r="C9" s="11" t="s">
        <v>10</v>
      </c>
      <c r="D9" s="8"/>
      <c r="E9" s="9"/>
      <c r="F9" s="9"/>
      <c r="G9" s="9"/>
      <c r="H9" s="9"/>
      <c r="I9" s="127"/>
    </row>
    <row r="10" spans="1:9" x14ac:dyDescent="0.3">
      <c r="A10" s="11"/>
      <c r="B10" s="15">
        <v>84</v>
      </c>
      <c r="C10" s="15" t="s">
        <v>14</v>
      </c>
      <c r="D10" s="8"/>
      <c r="E10" s="9"/>
      <c r="F10" s="9"/>
      <c r="G10" s="9"/>
      <c r="H10" s="9"/>
      <c r="I10" s="127"/>
    </row>
    <row r="11" spans="1:9" x14ac:dyDescent="0.3">
      <c r="A11" s="11"/>
      <c r="B11" s="15"/>
      <c r="C11" s="36"/>
      <c r="D11" s="8"/>
      <c r="E11" s="9"/>
      <c r="F11" s="9"/>
      <c r="G11" s="9"/>
      <c r="H11" s="9"/>
      <c r="I11" s="127"/>
    </row>
    <row r="12" spans="1:9" x14ac:dyDescent="0.3">
      <c r="A12" s="11"/>
      <c r="B12" s="15"/>
      <c r="C12" s="33" t="s">
        <v>40</v>
      </c>
      <c r="D12" s="8"/>
      <c r="E12" s="9"/>
      <c r="F12" s="9"/>
      <c r="G12" s="9"/>
      <c r="H12" s="9"/>
      <c r="I12" s="127"/>
    </row>
    <row r="13" spans="1:9" ht="26.4" x14ac:dyDescent="0.3">
      <c r="A13" s="13">
        <v>5</v>
      </c>
      <c r="B13" s="14"/>
      <c r="C13" s="25" t="s">
        <v>11</v>
      </c>
      <c r="D13" s="8"/>
      <c r="E13" s="9"/>
      <c r="F13" s="9"/>
      <c r="G13" s="9"/>
      <c r="H13" s="9"/>
      <c r="I13" s="127"/>
    </row>
    <row r="14" spans="1:9" ht="26.4" x14ac:dyDescent="0.3">
      <c r="A14" s="15"/>
      <c r="B14" s="15">
        <v>54</v>
      </c>
      <c r="C14" s="26" t="s">
        <v>15</v>
      </c>
      <c r="D14" s="8"/>
      <c r="E14" s="9"/>
      <c r="F14" s="9"/>
      <c r="G14" s="9"/>
      <c r="H14" s="10"/>
      <c r="I14" s="127"/>
    </row>
    <row r="15" spans="1:9" x14ac:dyDescent="0.3">
      <c r="I15" s="122"/>
    </row>
    <row r="16" spans="1:9" x14ac:dyDescent="0.3">
      <c r="I16" s="122"/>
    </row>
    <row r="17" spans="9:9" x14ac:dyDescent="0.3">
      <c r="I17" s="122"/>
    </row>
    <row r="18" spans="9:9" x14ac:dyDescent="0.3">
      <c r="I18" s="122"/>
    </row>
    <row r="19" spans="9:9" x14ac:dyDescent="0.3">
      <c r="I19" s="122"/>
    </row>
    <row r="20" spans="9:9" x14ac:dyDescent="0.3">
      <c r="I20" s="122"/>
    </row>
    <row r="21" spans="9:9" x14ac:dyDescent="0.3">
      <c r="I21" s="122"/>
    </row>
    <row r="22" spans="9:9" x14ac:dyDescent="0.3">
      <c r="I22" s="122"/>
    </row>
  </sheetData>
  <mergeCells count="3">
    <mergeCell ref="A1:H1"/>
    <mergeCell ref="A3:H3"/>
    <mergeCell ref="A5:H5"/>
  </mergeCells>
  <pageMargins left="0.7" right="0.7" top="0.75" bottom="0.75" header="0.3" footer="0.3"/>
  <pageSetup paperSize="9" scale="7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G16"/>
  <sheetViews>
    <sheetView workbookViewId="0">
      <selection activeCell="E7" sqref="E7"/>
    </sheetView>
  </sheetViews>
  <sheetFormatPr defaultRowHeight="14.4" x14ac:dyDescent="0.3"/>
  <cols>
    <col min="1" max="5" width="25.33203125" customWidth="1"/>
    <col min="6" max="6" width="16.33203125" customWidth="1"/>
    <col min="7" max="7" width="10.33203125" customWidth="1"/>
  </cols>
  <sheetData>
    <row r="1" spans="1:7" ht="42" customHeight="1" x14ac:dyDescent="0.3">
      <c r="A1" s="503"/>
      <c r="B1" s="503"/>
      <c r="C1" s="503"/>
      <c r="D1" s="503"/>
      <c r="E1" s="503"/>
      <c r="F1" s="503"/>
    </row>
    <row r="2" spans="1:7" ht="18" customHeight="1" x14ac:dyDescent="0.3">
      <c r="A2" s="24"/>
      <c r="B2" s="24"/>
      <c r="C2" s="24"/>
      <c r="D2" s="24"/>
      <c r="E2" s="24"/>
      <c r="F2" s="24"/>
    </row>
    <row r="3" spans="1:7" ht="15.75" customHeight="1" x14ac:dyDescent="0.3">
      <c r="A3" s="503" t="s">
        <v>12</v>
      </c>
      <c r="B3" s="503"/>
      <c r="C3" s="503"/>
      <c r="D3" s="503"/>
      <c r="E3" s="503"/>
      <c r="F3" s="503"/>
    </row>
    <row r="4" spans="1:7" ht="17.399999999999999" x14ac:dyDescent="0.3">
      <c r="A4" s="24"/>
      <c r="B4" s="24"/>
      <c r="C4" s="24"/>
      <c r="D4" s="24"/>
      <c r="E4" s="5"/>
      <c r="F4" s="5"/>
    </row>
    <row r="5" spans="1:7" ht="18" customHeight="1" x14ac:dyDescent="0.3">
      <c r="A5" s="503" t="s">
        <v>36</v>
      </c>
      <c r="B5" s="503"/>
      <c r="C5" s="503"/>
      <c r="D5" s="503"/>
      <c r="E5" s="503"/>
      <c r="F5" s="503"/>
    </row>
    <row r="6" spans="1:7" ht="17.399999999999999" x14ac:dyDescent="0.3">
      <c r="A6" s="24"/>
      <c r="B6" s="24"/>
      <c r="C6" s="24"/>
      <c r="D6" s="24"/>
      <c r="E6" s="5"/>
      <c r="F6" s="5"/>
    </row>
    <row r="7" spans="1:7" ht="26.4" x14ac:dyDescent="0.3">
      <c r="A7" s="107" t="s">
        <v>29</v>
      </c>
      <c r="B7" s="3" t="s">
        <v>252</v>
      </c>
      <c r="C7" s="3" t="s">
        <v>263</v>
      </c>
      <c r="D7" s="3" t="s">
        <v>256</v>
      </c>
      <c r="E7" s="3" t="s">
        <v>255</v>
      </c>
      <c r="F7" s="3" t="s">
        <v>75</v>
      </c>
      <c r="G7" s="3" t="s">
        <v>157</v>
      </c>
    </row>
    <row r="8" spans="1:7" x14ac:dyDescent="0.3">
      <c r="A8" s="11" t="s">
        <v>37</v>
      </c>
      <c r="B8" s="8"/>
      <c r="C8" s="9"/>
      <c r="D8" s="9"/>
      <c r="E8" s="9"/>
      <c r="F8" s="9"/>
      <c r="G8" s="127"/>
    </row>
    <row r="9" spans="1:7" ht="26.4" x14ac:dyDescent="0.3">
      <c r="A9" s="11" t="s">
        <v>38</v>
      </c>
      <c r="B9" s="8"/>
      <c r="C9" s="9"/>
      <c r="D9" s="9"/>
      <c r="E9" s="9"/>
      <c r="F9" s="9"/>
      <c r="G9" s="127"/>
    </row>
    <row r="10" spans="1:7" ht="26.4" x14ac:dyDescent="0.3">
      <c r="A10" s="17" t="s">
        <v>39</v>
      </c>
      <c r="B10" s="8"/>
      <c r="C10" s="9"/>
      <c r="D10" s="9"/>
      <c r="E10" s="9"/>
      <c r="F10" s="9"/>
      <c r="G10" s="127"/>
    </row>
    <row r="11" spans="1:7" x14ac:dyDescent="0.3">
      <c r="A11" s="17"/>
      <c r="B11" s="8"/>
      <c r="C11" s="9"/>
      <c r="D11" s="9"/>
      <c r="E11" s="9"/>
      <c r="F11" s="9"/>
      <c r="G11" s="127"/>
    </row>
    <row r="12" spans="1:7" x14ac:dyDescent="0.3">
      <c r="A12" s="11" t="s">
        <v>40</v>
      </c>
      <c r="B12" s="8"/>
      <c r="C12" s="9"/>
      <c r="D12" s="9"/>
      <c r="E12" s="9"/>
      <c r="F12" s="9"/>
      <c r="G12" s="127"/>
    </row>
    <row r="13" spans="1:7" x14ac:dyDescent="0.3">
      <c r="A13" s="25" t="s">
        <v>31</v>
      </c>
      <c r="B13" s="8"/>
      <c r="C13" s="9"/>
      <c r="D13" s="9"/>
      <c r="E13" s="9"/>
      <c r="F13" s="9"/>
      <c r="G13" s="127"/>
    </row>
    <row r="14" spans="1:7" x14ac:dyDescent="0.3">
      <c r="A14" s="12" t="s">
        <v>32</v>
      </c>
      <c r="B14" s="8"/>
      <c r="C14" s="9"/>
      <c r="D14" s="9"/>
      <c r="E14" s="9"/>
      <c r="F14" s="10"/>
      <c r="G14" s="127"/>
    </row>
    <row r="15" spans="1:7" x14ac:dyDescent="0.3">
      <c r="A15" s="25" t="s">
        <v>33</v>
      </c>
      <c r="B15" s="8"/>
      <c r="C15" s="9"/>
      <c r="D15" s="9"/>
      <c r="E15" s="9"/>
      <c r="F15" s="10"/>
      <c r="G15" s="127"/>
    </row>
    <row r="16" spans="1:7" x14ac:dyDescent="0.3">
      <c r="A16" s="12" t="s">
        <v>34</v>
      </c>
      <c r="B16" s="8"/>
      <c r="C16" s="9"/>
      <c r="D16" s="9"/>
      <c r="E16" s="9"/>
      <c r="F16" s="10"/>
      <c r="G16" s="127"/>
    </row>
  </sheetData>
  <mergeCells count="3">
    <mergeCell ref="A1:F1"/>
    <mergeCell ref="A3:F3"/>
    <mergeCell ref="A5:F5"/>
  </mergeCells>
  <pageMargins left="0.7" right="0.7" top="0.75" bottom="0.75" header="0.3" footer="0.3"/>
  <pageSetup paperSize="9" scale="8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L337"/>
  <sheetViews>
    <sheetView tabSelected="1" topLeftCell="A97" zoomScaleNormal="100" workbookViewId="0">
      <selection activeCell="H37" sqref="H37"/>
    </sheetView>
  </sheetViews>
  <sheetFormatPr defaultColWidth="9.109375" defaultRowHeight="14.4" x14ac:dyDescent="0.3"/>
  <cols>
    <col min="1" max="1" width="7.44140625" style="122" bestFit="1" customWidth="1"/>
    <col min="2" max="2" width="8.44140625" style="122" bestFit="1" customWidth="1"/>
    <col min="3" max="3" width="8.6640625" style="122" customWidth="1"/>
    <col min="4" max="4" width="30" style="122" customWidth="1"/>
    <col min="5" max="5" width="0.109375" style="122" customWidth="1"/>
    <col min="6" max="8" width="25.33203125" style="122" customWidth="1"/>
    <col min="9" max="10" width="17.6640625" style="122" customWidth="1"/>
    <col min="11" max="16384" width="9.109375" style="122"/>
  </cols>
  <sheetData>
    <row r="1" spans="1:11" ht="42" customHeight="1" x14ac:dyDescent="0.3">
      <c r="A1" s="530"/>
      <c r="B1" s="530"/>
      <c r="C1" s="530"/>
      <c r="D1" s="530"/>
      <c r="E1" s="530"/>
      <c r="F1" s="530"/>
      <c r="G1" s="530"/>
      <c r="H1" s="530"/>
      <c r="I1" s="530"/>
      <c r="J1" s="530"/>
      <c r="K1" s="530"/>
    </row>
    <row r="2" spans="1:11" ht="17.399999999999999" x14ac:dyDescent="0.3">
      <c r="A2" s="290"/>
      <c r="B2" s="290"/>
      <c r="C2" s="290"/>
      <c r="D2" s="290"/>
      <c r="E2" s="290"/>
      <c r="F2" s="290"/>
      <c r="G2" s="290"/>
      <c r="H2" s="291"/>
      <c r="I2" s="291"/>
      <c r="J2" s="291"/>
    </row>
    <row r="3" spans="1:11" ht="17.399999999999999" x14ac:dyDescent="0.3">
      <c r="A3" s="290"/>
      <c r="B3" s="290"/>
      <c r="C3" s="290"/>
      <c r="D3" s="290"/>
      <c r="E3" s="290"/>
      <c r="F3" s="299" t="s">
        <v>165</v>
      </c>
      <c r="G3" s="290"/>
      <c r="H3" s="291"/>
      <c r="I3" s="291"/>
      <c r="J3" s="291"/>
    </row>
    <row r="4" spans="1:11" ht="17.399999999999999" x14ac:dyDescent="0.3">
      <c r="A4" s="290"/>
      <c r="B4" s="290"/>
      <c r="C4" s="290"/>
      <c r="D4" s="290"/>
      <c r="E4" s="290"/>
      <c r="F4" s="299"/>
      <c r="G4" s="290"/>
      <c r="H4" s="291"/>
      <c r="I4" s="291"/>
      <c r="J4" s="291"/>
    </row>
    <row r="5" spans="1:11" ht="18" customHeight="1" x14ac:dyDescent="0.3">
      <c r="A5" s="530" t="s">
        <v>166</v>
      </c>
      <c r="B5" s="530"/>
      <c r="C5" s="530"/>
      <c r="D5" s="530"/>
      <c r="E5" s="530"/>
      <c r="F5" s="530"/>
      <c r="G5" s="530"/>
      <c r="H5" s="530"/>
      <c r="I5" s="530"/>
      <c r="J5" s="299"/>
    </row>
    <row r="6" spans="1:11" ht="17.399999999999999" x14ac:dyDescent="0.3">
      <c r="A6" s="290"/>
      <c r="B6" s="290"/>
      <c r="C6" s="290"/>
      <c r="D6" s="290"/>
      <c r="E6" s="290"/>
      <c r="F6" s="290"/>
      <c r="G6" s="290"/>
      <c r="H6" s="291"/>
      <c r="I6" s="291"/>
      <c r="J6" s="291"/>
    </row>
    <row r="7" spans="1:11" ht="111" customHeight="1" x14ac:dyDescent="0.3">
      <c r="A7" s="527" t="s">
        <v>167</v>
      </c>
      <c r="B7" s="528"/>
      <c r="C7" s="529"/>
      <c r="D7" s="300" t="s">
        <v>168</v>
      </c>
      <c r="E7" s="300" t="s">
        <v>72</v>
      </c>
      <c r="F7" s="300" t="s">
        <v>264</v>
      </c>
      <c r="G7" s="300" t="s">
        <v>265</v>
      </c>
      <c r="H7" s="300" t="s">
        <v>255</v>
      </c>
      <c r="I7" s="300" t="s">
        <v>169</v>
      </c>
      <c r="J7" s="300" t="s">
        <v>170</v>
      </c>
    </row>
    <row r="8" spans="1:11" s="101" customFormat="1" x14ac:dyDescent="0.3">
      <c r="A8" s="301"/>
      <c r="B8" s="302"/>
      <c r="C8" s="303"/>
      <c r="D8" s="304">
        <v>1</v>
      </c>
      <c r="E8" s="305">
        <v>2</v>
      </c>
      <c r="F8" s="305">
        <v>3</v>
      </c>
      <c r="G8" s="305">
        <v>4</v>
      </c>
      <c r="H8" s="305">
        <v>5</v>
      </c>
      <c r="I8" s="305">
        <v>6</v>
      </c>
      <c r="J8" s="305">
        <v>7</v>
      </c>
    </row>
    <row r="9" spans="1:11" s="101" customFormat="1" ht="43.95" customHeight="1" x14ac:dyDescent="0.3">
      <c r="A9" s="306"/>
      <c r="B9" s="307">
        <v>11978</v>
      </c>
      <c r="C9" s="308"/>
      <c r="D9" s="309" t="s">
        <v>251</v>
      </c>
      <c r="E9" s="310">
        <f>SUM(E10+E36+E173)</f>
        <v>1327</v>
      </c>
      <c r="F9" s="467">
        <v>983264</v>
      </c>
      <c r="G9" s="310" t="e">
        <f>SUM(G10+G36+G173)</f>
        <v>#REF!</v>
      </c>
      <c r="H9" s="483">
        <v>469250.75</v>
      </c>
      <c r="I9" s="311">
        <f>SUM(H9/E9*100)</f>
        <v>35361.774679728711</v>
      </c>
      <c r="J9" s="311" t="e">
        <f>SUM(H9/G9*100)</f>
        <v>#REF!</v>
      </c>
    </row>
    <row r="10" spans="1:11" ht="26.4" customHeight="1" x14ac:dyDescent="0.3">
      <c r="A10" s="521" t="s">
        <v>171</v>
      </c>
      <c r="B10" s="522"/>
      <c r="C10" s="523"/>
      <c r="D10" s="312" t="s">
        <v>172</v>
      </c>
      <c r="E10" s="313">
        <f>SUM(E11)</f>
        <v>0</v>
      </c>
      <c r="F10" s="313">
        <f t="shared" ref="F10:H10" si="0">SUM(F11)</f>
        <v>16160</v>
      </c>
      <c r="G10" s="313">
        <f t="shared" si="0"/>
        <v>0</v>
      </c>
      <c r="H10" s="468">
        <f t="shared" si="0"/>
        <v>4772.74</v>
      </c>
      <c r="I10" s="314" t="e">
        <f t="shared" ref="I10:I73" si="1">SUM(H10/E10*100)</f>
        <v>#DIV/0!</v>
      </c>
      <c r="J10" s="314" t="e">
        <f t="shared" ref="J10:J73" si="2">SUM(H10/G10*100)</f>
        <v>#DIV/0!</v>
      </c>
    </row>
    <row r="11" spans="1:11" ht="26.4" customHeight="1" x14ac:dyDescent="0.3">
      <c r="A11" s="524" t="s">
        <v>173</v>
      </c>
      <c r="B11" s="525"/>
      <c r="C11" s="526"/>
      <c r="D11" s="315" t="s">
        <v>174</v>
      </c>
      <c r="E11" s="316">
        <f>SUM(E12+E24)</f>
        <v>0</v>
      </c>
      <c r="F11" s="316">
        <f t="shared" ref="F11:H11" si="3">SUM(F12+F24)</f>
        <v>16160</v>
      </c>
      <c r="G11" s="316">
        <f t="shared" si="3"/>
        <v>0</v>
      </c>
      <c r="H11" s="469">
        <f t="shared" si="3"/>
        <v>4772.74</v>
      </c>
      <c r="I11" s="317" t="e">
        <f t="shared" si="1"/>
        <v>#DIV/0!</v>
      </c>
      <c r="J11" s="317" t="e">
        <f t="shared" si="2"/>
        <v>#DIV/0!</v>
      </c>
    </row>
    <row r="12" spans="1:11" ht="14.4" customHeight="1" x14ac:dyDescent="0.3">
      <c r="A12" s="531" t="s">
        <v>175</v>
      </c>
      <c r="B12" s="532"/>
      <c r="C12" s="533"/>
      <c r="D12" s="318" t="s">
        <v>176</v>
      </c>
      <c r="E12" s="319">
        <f>SUM(E13)</f>
        <v>0</v>
      </c>
      <c r="F12" s="319">
        <f t="shared" ref="F12:H12" si="4">SUM(F13)</f>
        <v>7568</v>
      </c>
      <c r="G12" s="319">
        <f t="shared" si="4"/>
        <v>0</v>
      </c>
      <c r="H12" s="470">
        <f t="shared" si="4"/>
        <v>2235.06</v>
      </c>
      <c r="I12" s="320" t="e">
        <f t="shared" si="1"/>
        <v>#DIV/0!</v>
      </c>
      <c r="J12" s="320" t="e">
        <f t="shared" si="2"/>
        <v>#DIV/0!</v>
      </c>
    </row>
    <row r="13" spans="1:11" x14ac:dyDescent="0.3">
      <c r="A13" s="534">
        <v>3</v>
      </c>
      <c r="B13" s="535"/>
      <c r="C13" s="536"/>
      <c r="D13" s="321" t="s">
        <v>6</v>
      </c>
      <c r="E13" s="322">
        <f>SUM(E14+E21)</f>
        <v>0</v>
      </c>
      <c r="F13" s="322">
        <f t="shared" ref="F13:G13" si="5">SUM(F14+F21)</f>
        <v>7568</v>
      </c>
      <c r="G13" s="322">
        <f t="shared" si="5"/>
        <v>0</v>
      </c>
      <c r="H13" s="471">
        <v>2235.06</v>
      </c>
      <c r="I13" s="323" t="e">
        <f t="shared" si="1"/>
        <v>#DIV/0!</v>
      </c>
      <c r="J13" s="323" t="e">
        <f t="shared" si="2"/>
        <v>#DIV/0!</v>
      </c>
    </row>
    <row r="14" spans="1:11" x14ac:dyDescent="0.3">
      <c r="A14" s="537">
        <v>31</v>
      </c>
      <c r="B14" s="538"/>
      <c r="C14" s="539"/>
      <c r="D14" s="324" t="s">
        <v>7</v>
      </c>
      <c r="E14" s="325">
        <f>SUM(E15+E17+E19)</f>
        <v>0</v>
      </c>
      <c r="F14" s="325">
        <f>SUM(F15+F17+F19)</f>
        <v>7072</v>
      </c>
      <c r="G14" s="325">
        <f t="shared" ref="G14" si="6">SUM(G15+G17+G19)</f>
        <v>0</v>
      </c>
      <c r="H14" s="280">
        <v>1629.66</v>
      </c>
      <c r="I14" s="326" t="e">
        <f t="shared" si="1"/>
        <v>#DIV/0!</v>
      </c>
      <c r="J14" s="326" t="e">
        <f t="shared" si="2"/>
        <v>#DIV/0!</v>
      </c>
    </row>
    <row r="15" spans="1:11" x14ac:dyDescent="0.3">
      <c r="A15" s="327">
        <v>311</v>
      </c>
      <c r="B15" s="328"/>
      <c r="C15" s="329"/>
      <c r="D15" s="329" t="s">
        <v>177</v>
      </c>
      <c r="E15" s="56">
        <f>SUM(E16)</f>
        <v>0</v>
      </c>
      <c r="F15" s="56">
        <f t="shared" ref="F15:H15" si="7">SUM(F16)</f>
        <v>5433</v>
      </c>
      <c r="G15" s="56">
        <f t="shared" si="7"/>
        <v>0</v>
      </c>
      <c r="H15" s="281">
        <f t="shared" si="7"/>
        <v>1629.66</v>
      </c>
      <c r="I15" s="330" t="e">
        <f t="shared" si="1"/>
        <v>#DIV/0!</v>
      </c>
      <c r="J15" s="330" t="e">
        <f t="shared" si="2"/>
        <v>#DIV/0!</v>
      </c>
    </row>
    <row r="16" spans="1:11" x14ac:dyDescent="0.3">
      <c r="A16" s="295">
        <v>3111</v>
      </c>
      <c r="B16" s="296"/>
      <c r="C16" s="297"/>
      <c r="D16" s="297" t="s">
        <v>96</v>
      </c>
      <c r="E16" s="123"/>
      <c r="F16" s="123">
        <v>5433</v>
      </c>
      <c r="G16" s="123"/>
      <c r="H16" s="279">
        <v>1629.66</v>
      </c>
      <c r="I16" s="305" t="e">
        <f t="shared" si="1"/>
        <v>#DIV/0!</v>
      </c>
      <c r="J16" s="305" t="e">
        <f t="shared" si="2"/>
        <v>#DIV/0!</v>
      </c>
    </row>
    <row r="17" spans="1:10" x14ac:dyDescent="0.3">
      <c r="A17" s="327">
        <v>312</v>
      </c>
      <c r="B17" s="328"/>
      <c r="C17" s="329"/>
      <c r="D17" s="329" t="s">
        <v>98</v>
      </c>
      <c r="E17" s="56">
        <f>SUM(E18)</f>
        <v>0</v>
      </c>
      <c r="F17" s="56">
        <f t="shared" ref="F17:G17" si="8">SUM(F18)</f>
        <v>702</v>
      </c>
      <c r="G17" s="56">
        <f t="shared" si="8"/>
        <v>0</v>
      </c>
      <c r="H17" s="281">
        <v>187.32</v>
      </c>
      <c r="I17" s="330" t="e">
        <f>SUM(H17/E17*100)</f>
        <v>#DIV/0!</v>
      </c>
      <c r="J17" s="330" t="e">
        <f t="shared" si="2"/>
        <v>#DIV/0!</v>
      </c>
    </row>
    <row r="18" spans="1:10" x14ac:dyDescent="0.3">
      <c r="A18" s="295">
        <v>3121</v>
      </c>
      <c r="B18" s="296"/>
      <c r="C18" s="297"/>
      <c r="D18" s="297" t="s">
        <v>98</v>
      </c>
      <c r="E18" s="123"/>
      <c r="F18" s="123">
        <v>702</v>
      </c>
      <c r="G18" s="123"/>
      <c r="H18" s="279">
        <v>187.32</v>
      </c>
      <c r="I18" s="305" t="e">
        <f t="shared" si="1"/>
        <v>#DIV/0!</v>
      </c>
      <c r="J18" s="305" t="e">
        <f t="shared" si="2"/>
        <v>#DIV/0!</v>
      </c>
    </row>
    <row r="19" spans="1:10" x14ac:dyDescent="0.3">
      <c r="A19" s="327">
        <v>313</v>
      </c>
      <c r="B19" s="328"/>
      <c r="C19" s="329"/>
      <c r="D19" s="329" t="s">
        <v>99</v>
      </c>
      <c r="E19" s="56">
        <f>SUM(E20)</f>
        <v>0</v>
      </c>
      <c r="F19" s="56">
        <f t="shared" ref="F19:H19" si="9">SUM(F20)</f>
        <v>937</v>
      </c>
      <c r="G19" s="56">
        <f t="shared" si="9"/>
        <v>0</v>
      </c>
      <c r="H19" s="281">
        <f t="shared" si="9"/>
        <v>268.92</v>
      </c>
      <c r="I19" s="330" t="e">
        <f t="shared" si="1"/>
        <v>#DIV/0!</v>
      </c>
      <c r="J19" s="330" t="e">
        <f t="shared" si="2"/>
        <v>#DIV/0!</v>
      </c>
    </row>
    <row r="20" spans="1:10" ht="26.4" x14ac:dyDescent="0.3">
      <c r="A20" s="295">
        <v>3132</v>
      </c>
      <c r="B20" s="296"/>
      <c r="C20" s="297"/>
      <c r="D20" s="297" t="s">
        <v>178</v>
      </c>
      <c r="E20" s="123"/>
      <c r="F20" s="123">
        <v>937</v>
      </c>
      <c r="G20" s="123"/>
      <c r="H20" s="279">
        <v>268.92</v>
      </c>
      <c r="I20" s="305" t="e">
        <f t="shared" si="1"/>
        <v>#DIV/0!</v>
      </c>
      <c r="J20" s="305" t="e">
        <f t="shared" si="2"/>
        <v>#DIV/0!</v>
      </c>
    </row>
    <row r="21" spans="1:10" x14ac:dyDescent="0.3">
      <c r="A21" s="537">
        <v>32</v>
      </c>
      <c r="B21" s="538"/>
      <c r="C21" s="539"/>
      <c r="D21" s="324" t="s">
        <v>13</v>
      </c>
      <c r="E21" s="325">
        <f>SUM(E22)</f>
        <v>0</v>
      </c>
      <c r="F21" s="325">
        <f t="shared" ref="F21:H22" si="10">SUM(F22)</f>
        <v>496</v>
      </c>
      <c r="G21" s="325">
        <f t="shared" si="10"/>
        <v>0</v>
      </c>
      <c r="H21" s="280">
        <f t="shared" si="10"/>
        <v>149.16</v>
      </c>
      <c r="I21" s="326" t="e">
        <f t="shared" si="1"/>
        <v>#DIV/0!</v>
      </c>
      <c r="J21" s="326" t="e">
        <f t="shared" si="2"/>
        <v>#DIV/0!</v>
      </c>
    </row>
    <row r="22" spans="1:10" x14ac:dyDescent="0.3">
      <c r="A22" s="327">
        <v>321</v>
      </c>
      <c r="B22" s="328"/>
      <c r="C22" s="329"/>
      <c r="D22" s="329" t="s">
        <v>102</v>
      </c>
      <c r="E22" s="56">
        <f>SUM(E23)</f>
        <v>0</v>
      </c>
      <c r="F22" s="56">
        <f t="shared" si="10"/>
        <v>496</v>
      </c>
      <c r="G22" s="56">
        <f t="shared" si="10"/>
        <v>0</v>
      </c>
      <c r="H22" s="278">
        <f t="shared" si="10"/>
        <v>149.16</v>
      </c>
      <c r="I22" s="330" t="e">
        <f t="shared" si="1"/>
        <v>#DIV/0!</v>
      </c>
      <c r="J22" s="330" t="e">
        <f t="shared" si="2"/>
        <v>#DIV/0!</v>
      </c>
    </row>
    <row r="23" spans="1:10" ht="26.4" x14ac:dyDescent="0.3">
      <c r="A23" s="295">
        <v>3212</v>
      </c>
      <c r="B23" s="296"/>
      <c r="C23" s="297"/>
      <c r="D23" s="297" t="s">
        <v>179</v>
      </c>
      <c r="E23" s="123"/>
      <c r="F23" s="123">
        <v>496</v>
      </c>
      <c r="G23" s="123"/>
      <c r="H23" s="279">
        <v>149.16</v>
      </c>
      <c r="I23" s="305" t="e">
        <f t="shared" si="1"/>
        <v>#DIV/0!</v>
      </c>
      <c r="J23" s="305" t="e">
        <f t="shared" si="2"/>
        <v>#DIV/0!</v>
      </c>
    </row>
    <row r="24" spans="1:10" x14ac:dyDescent="0.3">
      <c r="A24" s="331" t="s">
        <v>180</v>
      </c>
      <c r="B24" s="332"/>
      <c r="C24" s="332"/>
      <c r="D24" s="333" t="s">
        <v>181</v>
      </c>
      <c r="E24" s="334">
        <f>SUM(E25)</f>
        <v>0</v>
      </c>
      <c r="F24" s="334">
        <f t="shared" ref="F24:G24" si="11">SUM(F25)</f>
        <v>8592</v>
      </c>
      <c r="G24" s="334">
        <f t="shared" si="11"/>
        <v>0</v>
      </c>
      <c r="H24" s="494">
        <v>2537.6799999999998</v>
      </c>
      <c r="I24" s="320" t="e">
        <f t="shared" si="1"/>
        <v>#DIV/0!</v>
      </c>
      <c r="J24" s="320" t="e">
        <f t="shared" si="2"/>
        <v>#DIV/0!</v>
      </c>
    </row>
    <row r="25" spans="1:10" s="338" customFormat="1" x14ac:dyDescent="0.3">
      <c r="A25" s="335">
        <v>3</v>
      </c>
      <c r="B25" s="336"/>
      <c r="C25" s="337"/>
      <c r="D25" s="337" t="s">
        <v>6</v>
      </c>
      <c r="E25" s="322">
        <f>SUM(E26+E33)</f>
        <v>0</v>
      </c>
      <c r="F25" s="322">
        <f t="shared" ref="F25:H25" si="12">SUM(F26+F33)</f>
        <v>8592</v>
      </c>
      <c r="G25" s="322">
        <f t="shared" si="12"/>
        <v>0</v>
      </c>
      <c r="H25" s="471">
        <f t="shared" si="12"/>
        <v>2537.6800000000003</v>
      </c>
      <c r="I25" s="323" t="e">
        <f t="shared" si="1"/>
        <v>#DIV/0!</v>
      </c>
      <c r="J25" s="323" t="e">
        <f t="shared" si="2"/>
        <v>#DIV/0!</v>
      </c>
    </row>
    <row r="26" spans="1:10" x14ac:dyDescent="0.3">
      <c r="A26" s="339">
        <v>31</v>
      </c>
      <c r="B26" s="340"/>
      <c r="C26" s="324"/>
      <c r="D26" s="324" t="s">
        <v>7</v>
      </c>
      <c r="E26" s="325">
        <f>SUM(E27+E29+E31)</f>
        <v>0</v>
      </c>
      <c r="F26" s="325">
        <f t="shared" ref="F26:H26" si="13">SUM(F27+F29+F31)</f>
        <v>8028</v>
      </c>
      <c r="G26" s="325">
        <f t="shared" si="13"/>
        <v>0</v>
      </c>
      <c r="H26" s="472">
        <f t="shared" si="13"/>
        <v>2368.3000000000002</v>
      </c>
      <c r="I26" s="326" t="e">
        <f t="shared" si="1"/>
        <v>#DIV/0!</v>
      </c>
      <c r="J26" s="326" t="e">
        <f t="shared" si="2"/>
        <v>#DIV/0!</v>
      </c>
    </row>
    <row r="27" spans="1:10" x14ac:dyDescent="0.3">
      <c r="A27" s="327">
        <v>311</v>
      </c>
      <c r="B27" s="328"/>
      <c r="C27" s="329"/>
      <c r="D27" s="329" t="s">
        <v>177</v>
      </c>
      <c r="E27" s="56">
        <f>SUM(E28)</f>
        <v>0</v>
      </c>
      <c r="F27" s="56">
        <f t="shared" ref="F27:H27" si="14">SUM(F28)</f>
        <v>6167</v>
      </c>
      <c r="G27" s="56">
        <f t="shared" si="14"/>
        <v>0</v>
      </c>
      <c r="H27" s="278">
        <f t="shared" si="14"/>
        <v>1850.34</v>
      </c>
      <c r="I27" s="330" t="e">
        <f t="shared" si="1"/>
        <v>#DIV/0!</v>
      </c>
      <c r="J27" s="330" t="e">
        <f t="shared" si="2"/>
        <v>#DIV/0!</v>
      </c>
    </row>
    <row r="28" spans="1:10" ht="18" customHeight="1" x14ac:dyDescent="0.3">
      <c r="A28" s="295">
        <v>3111</v>
      </c>
      <c r="B28" s="296"/>
      <c r="C28" s="297"/>
      <c r="D28" s="297" t="s">
        <v>96</v>
      </c>
      <c r="E28" s="123"/>
      <c r="F28" s="123">
        <v>6167</v>
      </c>
      <c r="G28" s="123"/>
      <c r="H28" s="279">
        <v>1850.34</v>
      </c>
      <c r="I28" s="305" t="e">
        <f t="shared" si="1"/>
        <v>#DIV/0!</v>
      </c>
      <c r="J28" s="305" t="e">
        <f t="shared" si="2"/>
        <v>#DIV/0!</v>
      </c>
    </row>
    <row r="29" spans="1:10" ht="18.600000000000001" customHeight="1" x14ac:dyDescent="0.3">
      <c r="A29" s="327">
        <v>312</v>
      </c>
      <c r="B29" s="328"/>
      <c r="C29" s="329"/>
      <c r="D29" s="329" t="s">
        <v>98</v>
      </c>
      <c r="E29" s="56">
        <f>SUM(E30)</f>
        <v>0</v>
      </c>
      <c r="F29" s="56">
        <f t="shared" ref="F29:H29" si="15">SUM(F30)</f>
        <v>798</v>
      </c>
      <c r="G29" s="56">
        <f t="shared" si="15"/>
        <v>0</v>
      </c>
      <c r="H29" s="278">
        <f t="shared" si="15"/>
        <v>212.68</v>
      </c>
      <c r="I29" s="330" t="e">
        <f t="shared" si="1"/>
        <v>#DIV/0!</v>
      </c>
      <c r="J29" s="330" t="e">
        <f t="shared" si="2"/>
        <v>#DIV/0!</v>
      </c>
    </row>
    <row r="30" spans="1:10" ht="15" customHeight="1" x14ac:dyDescent="0.3">
      <c r="A30" s="295">
        <v>3121</v>
      </c>
      <c r="B30" s="296"/>
      <c r="C30" s="297"/>
      <c r="D30" s="297" t="s">
        <v>98</v>
      </c>
      <c r="E30" s="123"/>
      <c r="F30" s="123">
        <v>798</v>
      </c>
      <c r="G30" s="123"/>
      <c r="H30" s="279">
        <v>212.68</v>
      </c>
      <c r="I30" s="305" t="e">
        <f t="shared" si="1"/>
        <v>#DIV/0!</v>
      </c>
      <c r="J30" s="305" t="e">
        <f t="shared" si="2"/>
        <v>#DIV/0!</v>
      </c>
    </row>
    <row r="31" spans="1:10" x14ac:dyDescent="0.3">
      <c r="A31" s="327">
        <v>313</v>
      </c>
      <c r="B31" s="328"/>
      <c r="C31" s="329"/>
      <c r="D31" s="329" t="s">
        <v>99</v>
      </c>
      <c r="E31" s="56">
        <f>SUM(E32)</f>
        <v>0</v>
      </c>
      <c r="F31" s="341">
        <f t="shared" ref="F31:H31" si="16">SUM(F32)</f>
        <v>1063</v>
      </c>
      <c r="G31" s="56">
        <f t="shared" si="16"/>
        <v>0</v>
      </c>
      <c r="H31" s="278">
        <f t="shared" si="16"/>
        <v>305.27999999999997</v>
      </c>
      <c r="I31" s="330" t="e">
        <f t="shared" si="1"/>
        <v>#DIV/0!</v>
      </c>
      <c r="J31" s="330" t="e">
        <f t="shared" si="2"/>
        <v>#DIV/0!</v>
      </c>
    </row>
    <row r="32" spans="1:10" ht="24" customHeight="1" x14ac:dyDescent="0.3">
      <c r="A32" s="295">
        <v>3132</v>
      </c>
      <c r="B32" s="296"/>
      <c r="C32" s="297"/>
      <c r="D32" s="297" t="s">
        <v>178</v>
      </c>
      <c r="E32" s="123"/>
      <c r="F32" s="123">
        <v>1063</v>
      </c>
      <c r="G32" s="123"/>
      <c r="H32" s="279">
        <v>305.27999999999997</v>
      </c>
      <c r="I32" s="305" t="e">
        <f t="shared" si="1"/>
        <v>#DIV/0!</v>
      </c>
      <c r="J32" s="305" t="e">
        <f t="shared" si="2"/>
        <v>#DIV/0!</v>
      </c>
    </row>
    <row r="33" spans="1:10" x14ac:dyDescent="0.3">
      <c r="A33" s="339">
        <v>32</v>
      </c>
      <c r="B33" s="340"/>
      <c r="C33" s="324"/>
      <c r="D33" s="324" t="s">
        <v>13</v>
      </c>
      <c r="E33" s="325">
        <f>SUM(E34)</f>
        <v>0</v>
      </c>
      <c r="F33" s="325">
        <f t="shared" ref="F33:H34" si="17">SUM(F34)</f>
        <v>564</v>
      </c>
      <c r="G33" s="325">
        <f t="shared" si="17"/>
        <v>0</v>
      </c>
      <c r="H33" s="472">
        <f t="shared" si="17"/>
        <v>169.38</v>
      </c>
      <c r="I33" s="326" t="e">
        <f t="shared" si="1"/>
        <v>#DIV/0!</v>
      </c>
      <c r="J33" s="326" t="e">
        <f t="shared" si="2"/>
        <v>#DIV/0!</v>
      </c>
    </row>
    <row r="34" spans="1:10" ht="27" customHeight="1" x14ac:dyDescent="0.3">
      <c r="A34" s="327">
        <v>321</v>
      </c>
      <c r="B34" s="328"/>
      <c r="C34" s="329"/>
      <c r="D34" s="329" t="s">
        <v>102</v>
      </c>
      <c r="E34" s="56">
        <f>SUM(E35)</f>
        <v>0</v>
      </c>
      <c r="F34" s="56">
        <f t="shared" si="17"/>
        <v>564</v>
      </c>
      <c r="G34" s="56">
        <f t="shared" si="17"/>
        <v>0</v>
      </c>
      <c r="H34" s="278">
        <f t="shared" si="17"/>
        <v>169.38</v>
      </c>
      <c r="I34" s="330" t="e">
        <f t="shared" si="1"/>
        <v>#DIV/0!</v>
      </c>
      <c r="J34" s="330" t="e">
        <f t="shared" si="2"/>
        <v>#DIV/0!</v>
      </c>
    </row>
    <row r="35" spans="1:10" ht="39.6" customHeight="1" x14ac:dyDescent="0.3">
      <c r="A35" s="295">
        <v>3212</v>
      </c>
      <c r="B35" s="296"/>
      <c r="C35" s="297"/>
      <c r="D35" s="297" t="s">
        <v>179</v>
      </c>
      <c r="E35" s="123"/>
      <c r="F35" s="123">
        <v>564</v>
      </c>
      <c r="G35" s="123"/>
      <c r="H35" s="279">
        <v>169.38</v>
      </c>
      <c r="I35" s="305" t="e">
        <f t="shared" si="1"/>
        <v>#DIV/0!</v>
      </c>
      <c r="J35" s="305" t="e">
        <f t="shared" si="2"/>
        <v>#DIV/0!</v>
      </c>
    </row>
    <row r="36" spans="1:10" ht="26.4" x14ac:dyDescent="0.3">
      <c r="A36" s="521" t="s">
        <v>182</v>
      </c>
      <c r="B36" s="522"/>
      <c r="C36" s="523"/>
      <c r="D36" s="312" t="s">
        <v>183</v>
      </c>
      <c r="E36" s="63">
        <f>SUM(E37+E161+E167+E322)</f>
        <v>0</v>
      </c>
      <c r="F36" s="63">
        <f>SUM(F37+F161+F167+F322)</f>
        <v>907845</v>
      </c>
      <c r="G36" s="63">
        <f>SUM(G37+G161+G167+G322)</f>
        <v>0</v>
      </c>
      <c r="H36" s="473">
        <v>459775.14</v>
      </c>
      <c r="I36" s="314" t="e">
        <f t="shared" si="1"/>
        <v>#DIV/0!</v>
      </c>
      <c r="J36" s="314" t="e">
        <f t="shared" si="2"/>
        <v>#DIV/0!</v>
      </c>
    </row>
    <row r="37" spans="1:10" ht="39.6" x14ac:dyDescent="0.3">
      <c r="A37" s="524" t="s">
        <v>184</v>
      </c>
      <c r="B37" s="525"/>
      <c r="C37" s="526"/>
      <c r="D37" s="315" t="s">
        <v>185</v>
      </c>
      <c r="E37" s="125">
        <f>SUM(E38+E73+E108+E143)</f>
        <v>0</v>
      </c>
      <c r="F37" s="125">
        <f t="shared" ref="F37:G37" si="18">SUM(F38+F73+F108+F143)</f>
        <v>871595</v>
      </c>
      <c r="G37" s="125">
        <f t="shared" si="18"/>
        <v>0</v>
      </c>
      <c r="H37" s="287">
        <v>459775.14</v>
      </c>
      <c r="I37" s="317" t="e">
        <f t="shared" si="1"/>
        <v>#DIV/0!</v>
      </c>
      <c r="J37" s="317" t="e">
        <f t="shared" si="2"/>
        <v>#DIV/0!</v>
      </c>
    </row>
    <row r="38" spans="1:10" ht="21.6" customHeight="1" x14ac:dyDescent="0.3">
      <c r="A38" s="543" t="s">
        <v>175</v>
      </c>
      <c r="B38" s="544"/>
      <c r="C38" s="545"/>
      <c r="D38" s="342" t="s">
        <v>176</v>
      </c>
      <c r="E38" s="319">
        <f>SUM(E39)</f>
        <v>0</v>
      </c>
      <c r="F38" s="485">
        <f t="shared" ref="F38:H38" si="19">SUM(F39)</f>
        <v>8395</v>
      </c>
      <c r="G38" s="319">
        <f t="shared" si="19"/>
        <v>0</v>
      </c>
      <c r="H38" s="470">
        <f t="shared" si="19"/>
        <v>0</v>
      </c>
      <c r="I38" s="320" t="e">
        <f t="shared" si="1"/>
        <v>#DIV/0!</v>
      </c>
      <c r="J38" s="320" t="e">
        <f t="shared" si="2"/>
        <v>#DIV/0!</v>
      </c>
    </row>
    <row r="39" spans="1:10" ht="18" customHeight="1" x14ac:dyDescent="0.3">
      <c r="A39" s="534">
        <v>3</v>
      </c>
      <c r="B39" s="535"/>
      <c r="C39" s="536"/>
      <c r="D39" s="321" t="s">
        <v>6</v>
      </c>
      <c r="E39" s="322">
        <f>SUM(E40+E69)</f>
        <v>0</v>
      </c>
      <c r="F39" s="489">
        <f t="shared" ref="F39:H39" si="20">SUM(F40+F69)</f>
        <v>8395</v>
      </c>
      <c r="G39" s="322">
        <f t="shared" si="20"/>
        <v>0</v>
      </c>
      <c r="H39" s="471">
        <f t="shared" si="20"/>
        <v>0</v>
      </c>
      <c r="I39" s="323" t="e">
        <f t="shared" si="1"/>
        <v>#DIV/0!</v>
      </c>
      <c r="J39" s="323" t="e">
        <f t="shared" si="2"/>
        <v>#DIV/0!</v>
      </c>
    </row>
    <row r="40" spans="1:10" ht="14.4" customHeight="1" x14ac:dyDescent="0.3">
      <c r="A40" s="540">
        <v>32</v>
      </c>
      <c r="B40" s="541"/>
      <c r="C40" s="542"/>
      <c r="D40" s="343" t="s">
        <v>13</v>
      </c>
      <c r="E40" s="325">
        <f>SUM(E41+E46+E53+E63)</f>
        <v>0</v>
      </c>
      <c r="F40" s="142">
        <f t="shared" ref="F40:H40" si="21">SUM(F41+F46+F53+F63)</f>
        <v>8395</v>
      </c>
      <c r="G40" s="325">
        <f t="shared" si="21"/>
        <v>0</v>
      </c>
      <c r="H40" s="472">
        <f t="shared" si="21"/>
        <v>0</v>
      </c>
      <c r="I40" s="326" t="e">
        <f t="shared" si="1"/>
        <v>#DIV/0!</v>
      </c>
      <c r="J40" s="326" t="e">
        <f t="shared" si="2"/>
        <v>#DIV/0!</v>
      </c>
    </row>
    <row r="41" spans="1:10" ht="14.4" customHeight="1" x14ac:dyDescent="0.3">
      <c r="A41" s="344">
        <v>321</v>
      </c>
      <c r="B41" s="345"/>
      <c r="C41" s="346"/>
      <c r="D41" s="329" t="s">
        <v>102</v>
      </c>
      <c r="E41" s="56">
        <f>SUM(E42:E45)</f>
        <v>0</v>
      </c>
      <c r="F41" s="48">
        <v>395</v>
      </c>
      <c r="G41" s="56">
        <f t="shared" ref="G41:H41" si="22">SUM(G42:G45)</f>
        <v>0</v>
      </c>
      <c r="H41" s="278">
        <f t="shared" si="22"/>
        <v>0</v>
      </c>
      <c r="I41" s="330" t="e">
        <f t="shared" si="1"/>
        <v>#DIV/0!</v>
      </c>
      <c r="J41" s="330" t="e">
        <f t="shared" si="2"/>
        <v>#DIV/0!</v>
      </c>
    </row>
    <row r="42" spans="1:10" ht="14.4" customHeight="1" x14ac:dyDescent="0.3">
      <c r="A42" s="347">
        <v>3211</v>
      </c>
      <c r="B42" s="348"/>
      <c r="C42" s="349"/>
      <c r="D42" s="297" t="s">
        <v>103</v>
      </c>
      <c r="E42" s="123"/>
      <c r="F42" s="123">
        <v>395</v>
      </c>
      <c r="G42" s="123"/>
      <c r="H42" s="279"/>
      <c r="I42" s="305" t="e">
        <f t="shared" si="1"/>
        <v>#DIV/0!</v>
      </c>
      <c r="J42" s="305" t="e">
        <f t="shared" si="2"/>
        <v>#DIV/0!</v>
      </c>
    </row>
    <row r="43" spans="1:10" ht="25.2" customHeight="1" x14ac:dyDescent="0.3">
      <c r="A43" s="347">
        <v>3212</v>
      </c>
      <c r="B43" s="348"/>
      <c r="C43" s="349"/>
      <c r="D43" s="297" t="s">
        <v>186</v>
      </c>
      <c r="E43" s="123"/>
      <c r="F43" s="123"/>
      <c r="G43" s="123"/>
      <c r="H43" s="279"/>
      <c r="I43" s="305" t="e">
        <f t="shared" si="1"/>
        <v>#DIV/0!</v>
      </c>
      <c r="J43" s="305" t="e">
        <f t="shared" si="2"/>
        <v>#DIV/0!</v>
      </c>
    </row>
    <row r="44" spans="1:10" ht="14.4" customHeight="1" x14ac:dyDescent="0.3">
      <c r="A44" s="347">
        <v>3213</v>
      </c>
      <c r="B44" s="348"/>
      <c r="C44" s="349"/>
      <c r="D44" s="297" t="s">
        <v>187</v>
      </c>
      <c r="E44" s="123"/>
      <c r="F44" s="123"/>
      <c r="G44" s="123"/>
      <c r="H44" s="279"/>
      <c r="I44" s="305" t="e">
        <f t="shared" si="1"/>
        <v>#DIV/0!</v>
      </c>
      <c r="J44" s="305" t="e">
        <f t="shared" si="2"/>
        <v>#DIV/0!</v>
      </c>
    </row>
    <row r="45" spans="1:10" ht="25.95" customHeight="1" x14ac:dyDescent="0.3">
      <c r="A45" s="347">
        <v>3214</v>
      </c>
      <c r="B45" s="348"/>
      <c r="C45" s="349"/>
      <c r="D45" s="297" t="s">
        <v>188</v>
      </c>
      <c r="E45" s="123"/>
      <c r="F45" s="123"/>
      <c r="G45" s="123"/>
      <c r="H45" s="279"/>
      <c r="I45" s="305" t="e">
        <f t="shared" si="1"/>
        <v>#DIV/0!</v>
      </c>
      <c r="J45" s="305" t="e">
        <f t="shared" si="2"/>
        <v>#DIV/0!</v>
      </c>
    </row>
    <row r="46" spans="1:10" ht="19.95" customHeight="1" x14ac:dyDescent="0.3">
      <c r="A46" s="344">
        <v>322</v>
      </c>
      <c r="B46" s="345"/>
      <c r="C46" s="346"/>
      <c r="D46" s="329" t="s">
        <v>189</v>
      </c>
      <c r="E46" s="56">
        <f>SUM(E47:E52)</f>
        <v>0</v>
      </c>
      <c r="F46" s="48">
        <v>2000</v>
      </c>
      <c r="G46" s="56">
        <f t="shared" ref="G46:H46" si="23">SUM(G47:G52)</f>
        <v>0</v>
      </c>
      <c r="H46" s="278">
        <f t="shared" si="23"/>
        <v>0</v>
      </c>
      <c r="I46" s="330" t="e">
        <f t="shared" si="1"/>
        <v>#DIV/0!</v>
      </c>
      <c r="J46" s="330" t="e">
        <f t="shared" si="2"/>
        <v>#DIV/0!</v>
      </c>
    </row>
    <row r="47" spans="1:10" ht="26.4" customHeight="1" x14ac:dyDescent="0.3">
      <c r="A47" s="347">
        <v>3221</v>
      </c>
      <c r="B47" s="348"/>
      <c r="C47" s="349"/>
      <c r="D47" s="297" t="s">
        <v>190</v>
      </c>
      <c r="E47" s="123"/>
      <c r="F47" s="123">
        <v>2000</v>
      </c>
      <c r="G47" s="123"/>
      <c r="H47" s="279"/>
      <c r="I47" s="305" t="e">
        <f t="shared" si="1"/>
        <v>#DIV/0!</v>
      </c>
      <c r="J47" s="305" t="e">
        <f t="shared" si="2"/>
        <v>#DIV/0!</v>
      </c>
    </row>
    <row r="48" spans="1:10" ht="18" customHeight="1" x14ac:dyDescent="0.3">
      <c r="A48" s="347">
        <v>3222</v>
      </c>
      <c r="B48" s="348"/>
      <c r="C48" s="349"/>
      <c r="D48" s="297" t="s">
        <v>108</v>
      </c>
      <c r="E48" s="123"/>
      <c r="F48" s="123"/>
      <c r="G48" s="123"/>
      <c r="H48" s="279"/>
      <c r="I48" s="305" t="e">
        <f t="shared" si="1"/>
        <v>#DIV/0!</v>
      </c>
      <c r="J48" s="305" t="e">
        <f t="shared" si="2"/>
        <v>#DIV/0!</v>
      </c>
    </row>
    <row r="49" spans="1:10" ht="18" customHeight="1" x14ac:dyDescent="0.3">
      <c r="A49" s="347">
        <v>3223</v>
      </c>
      <c r="B49" s="348"/>
      <c r="C49" s="349"/>
      <c r="D49" s="297" t="s">
        <v>109</v>
      </c>
      <c r="E49" s="123"/>
      <c r="F49" s="123"/>
      <c r="G49" s="123"/>
      <c r="H49" s="279"/>
      <c r="I49" s="305" t="e">
        <f t="shared" si="1"/>
        <v>#DIV/0!</v>
      </c>
      <c r="J49" s="305" t="e">
        <f t="shared" si="2"/>
        <v>#DIV/0!</v>
      </c>
    </row>
    <row r="50" spans="1:10" ht="28.2" customHeight="1" x14ac:dyDescent="0.3">
      <c r="A50" s="347">
        <v>3224</v>
      </c>
      <c r="B50" s="348"/>
      <c r="C50" s="349"/>
      <c r="D50" s="297" t="s">
        <v>110</v>
      </c>
      <c r="E50" s="123"/>
      <c r="F50" s="123"/>
      <c r="G50" s="123"/>
      <c r="H50" s="279"/>
      <c r="I50" s="305" t="e">
        <f t="shared" si="1"/>
        <v>#DIV/0!</v>
      </c>
      <c r="J50" s="305" t="e">
        <f t="shared" si="2"/>
        <v>#DIV/0!</v>
      </c>
    </row>
    <row r="51" spans="1:10" ht="18.600000000000001" customHeight="1" x14ac:dyDescent="0.3">
      <c r="A51" s="347">
        <v>3225</v>
      </c>
      <c r="B51" s="348"/>
      <c r="C51" s="349"/>
      <c r="D51" s="297" t="s">
        <v>191</v>
      </c>
      <c r="E51" s="123"/>
      <c r="F51" s="123"/>
      <c r="G51" s="123"/>
      <c r="H51" s="279"/>
      <c r="I51" s="305" t="e">
        <f t="shared" si="1"/>
        <v>#DIV/0!</v>
      </c>
      <c r="J51" s="305" t="e">
        <f t="shared" si="2"/>
        <v>#DIV/0!</v>
      </c>
    </row>
    <row r="52" spans="1:10" ht="24.6" customHeight="1" x14ac:dyDescent="0.3">
      <c r="A52" s="347">
        <v>3227</v>
      </c>
      <c r="B52" s="348"/>
      <c r="C52" s="349"/>
      <c r="D52" s="297" t="s">
        <v>112</v>
      </c>
      <c r="E52" s="123"/>
      <c r="F52" s="123"/>
      <c r="G52" s="123"/>
      <c r="H52" s="279"/>
      <c r="I52" s="305" t="e">
        <f t="shared" si="1"/>
        <v>#DIV/0!</v>
      </c>
      <c r="J52" s="305" t="e">
        <f t="shared" si="2"/>
        <v>#DIV/0!</v>
      </c>
    </row>
    <row r="53" spans="1:10" ht="18.600000000000001" customHeight="1" x14ac:dyDescent="0.3">
      <c r="A53" s="350">
        <v>323</v>
      </c>
      <c r="B53" s="351"/>
      <c r="C53" s="352"/>
      <c r="D53" s="329" t="s">
        <v>113</v>
      </c>
      <c r="E53" s="56">
        <f>SUM(E54:E62)</f>
        <v>0</v>
      </c>
      <c r="F53" s="48">
        <v>6000</v>
      </c>
      <c r="G53" s="56">
        <f t="shared" ref="G53:H53" si="24">SUM(G54:G62)</f>
        <v>0</v>
      </c>
      <c r="H53" s="278">
        <f t="shared" si="24"/>
        <v>0</v>
      </c>
      <c r="I53" s="330" t="e">
        <f t="shared" si="1"/>
        <v>#DIV/0!</v>
      </c>
      <c r="J53" s="330" t="e">
        <f t="shared" si="2"/>
        <v>#DIV/0!</v>
      </c>
    </row>
    <row r="54" spans="1:10" ht="18.600000000000001" customHeight="1" x14ac:dyDescent="0.3">
      <c r="A54" s="353">
        <v>3231</v>
      </c>
      <c r="B54" s="354"/>
      <c r="C54" s="355"/>
      <c r="D54" s="356" t="s">
        <v>192</v>
      </c>
      <c r="E54" s="123"/>
      <c r="F54" s="123">
        <v>6000</v>
      </c>
      <c r="G54" s="123"/>
      <c r="H54" s="279"/>
      <c r="I54" s="305" t="e">
        <f t="shared" si="1"/>
        <v>#DIV/0!</v>
      </c>
      <c r="J54" s="305" t="e">
        <f t="shared" si="2"/>
        <v>#DIV/0!</v>
      </c>
    </row>
    <row r="55" spans="1:10" ht="28.2" customHeight="1" x14ac:dyDescent="0.3">
      <c r="A55" s="347">
        <v>3232</v>
      </c>
      <c r="B55" s="348"/>
      <c r="C55" s="349"/>
      <c r="D55" s="297" t="s">
        <v>115</v>
      </c>
      <c r="E55" s="123"/>
      <c r="F55" s="123"/>
      <c r="G55" s="123"/>
      <c r="H55" s="279"/>
      <c r="I55" s="305" t="e">
        <f t="shared" si="1"/>
        <v>#DIV/0!</v>
      </c>
      <c r="J55" s="305" t="e">
        <f t="shared" si="2"/>
        <v>#DIV/0!</v>
      </c>
    </row>
    <row r="56" spans="1:10" ht="18.600000000000001" customHeight="1" x14ac:dyDescent="0.3">
      <c r="A56" s="347">
        <v>3233</v>
      </c>
      <c r="B56" s="348"/>
      <c r="C56" s="349"/>
      <c r="D56" s="297" t="s">
        <v>193</v>
      </c>
      <c r="E56" s="123"/>
      <c r="F56" s="123"/>
      <c r="G56" s="123"/>
      <c r="H56" s="279"/>
      <c r="I56" s="305" t="e">
        <f t="shared" si="1"/>
        <v>#DIV/0!</v>
      </c>
      <c r="J56" s="305" t="e">
        <f t="shared" si="2"/>
        <v>#DIV/0!</v>
      </c>
    </row>
    <row r="57" spans="1:10" ht="18.600000000000001" customHeight="1" x14ac:dyDescent="0.3">
      <c r="A57" s="347">
        <v>3234</v>
      </c>
      <c r="B57" s="348"/>
      <c r="C57" s="349"/>
      <c r="D57" s="297" t="s">
        <v>117</v>
      </c>
      <c r="E57" s="123"/>
      <c r="F57" s="123"/>
      <c r="G57" s="123"/>
      <c r="H57" s="279"/>
      <c r="I57" s="305" t="e">
        <f t="shared" si="1"/>
        <v>#DIV/0!</v>
      </c>
      <c r="J57" s="305" t="e">
        <f t="shared" si="2"/>
        <v>#DIV/0!</v>
      </c>
    </row>
    <row r="58" spans="1:10" ht="18.600000000000001" customHeight="1" x14ac:dyDescent="0.3">
      <c r="A58" s="347">
        <v>3235</v>
      </c>
      <c r="B58" s="348"/>
      <c r="C58" s="349"/>
      <c r="D58" s="297" t="s">
        <v>118</v>
      </c>
      <c r="E58" s="123"/>
      <c r="F58" s="123"/>
      <c r="G58" s="123"/>
      <c r="H58" s="279"/>
      <c r="I58" s="305" t="e">
        <f t="shared" si="1"/>
        <v>#DIV/0!</v>
      </c>
      <c r="J58" s="305" t="e">
        <f t="shared" si="2"/>
        <v>#DIV/0!</v>
      </c>
    </row>
    <row r="59" spans="1:10" ht="18.600000000000001" customHeight="1" x14ac:dyDescent="0.3">
      <c r="A59" s="347">
        <v>3236</v>
      </c>
      <c r="B59" s="348"/>
      <c r="C59" s="349"/>
      <c r="D59" s="298" t="s">
        <v>194</v>
      </c>
      <c r="E59" s="123"/>
      <c r="F59" s="123"/>
      <c r="G59" s="123"/>
      <c r="H59" s="279"/>
      <c r="I59" s="305" t="e">
        <f t="shared" si="1"/>
        <v>#DIV/0!</v>
      </c>
      <c r="J59" s="305" t="e">
        <f t="shared" si="2"/>
        <v>#DIV/0!</v>
      </c>
    </row>
    <row r="60" spans="1:10" ht="18.600000000000001" customHeight="1" x14ac:dyDescent="0.3">
      <c r="A60" s="347">
        <v>3237</v>
      </c>
      <c r="B60" s="348"/>
      <c r="C60" s="349"/>
      <c r="D60" s="298" t="s">
        <v>195</v>
      </c>
      <c r="E60" s="123"/>
      <c r="F60" s="123"/>
      <c r="G60" s="123"/>
      <c r="H60" s="279"/>
      <c r="I60" s="305" t="e">
        <f t="shared" si="1"/>
        <v>#DIV/0!</v>
      </c>
      <c r="J60" s="305" t="e">
        <f t="shared" si="2"/>
        <v>#DIV/0!</v>
      </c>
    </row>
    <row r="61" spans="1:10" ht="18.600000000000001" customHeight="1" x14ac:dyDescent="0.3">
      <c r="A61" s="347">
        <v>3238</v>
      </c>
      <c r="B61" s="348"/>
      <c r="C61" s="349"/>
      <c r="D61" s="298" t="s">
        <v>121</v>
      </c>
      <c r="E61" s="123"/>
      <c r="F61" s="123"/>
      <c r="G61" s="123"/>
      <c r="H61" s="279"/>
      <c r="I61" s="305" t="e">
        <f t="shared" si="1"/>
        <v>#DIV/0!</v>
      </c>
      <c r="J61" s="305" t="e">
        <f t="shared" si="2"/>
        <v>#DIV/0!</v>
      </c>
    </row>
    <row r="62" spans="1:10" ht="18.600000000000001" customHeight="1" x14ac:dyDescent="0.3">
      <c r="A62" s="347">
        <v>3239</v>
      </c>
      <c r="B62" s="348"/>
      <c r="C62" s="349"/>
      <c r="D62" s="298" t="s">
        <v>122</v>
      </c>
      <c r="E62" s="123"/>
      <c r="F62" s="123"/>
      <c r="G62" s="123"/>
      <c r="H62" s="279"/>
      <c r="I62" s="305" t="e">
        <f t="shared" si="1"/>
        <v>#DIV/0!</v>
      </c>
      <c r="J62" s="305" t="e">
        <f t="shared" si="2"/>
        <v>#DIV/0!</v>
      </c>
    </row>
    <row r="63" spans="1:10" ht="26.4" customHeight="1" x14ac:dyDescent="0.3">
      <c r="A63" s="357">
        <v>329</v>
      </c>
      <c r="B63" s="358"/>
      <c r="C63" s="359"/>
      <c r="D63" s="360" t="s">
        <v>123</v>
      </c>
      <c r="E63" s="361">
        <f>SUM(E64:E68)</f>
        <v>0</v>
      </c>
      <c r="F63" s="361">
        <f t="shared" ref="F63:H63" si="25">SUM(F64:F68)</f>
        <v>0</v>
      </c>
      <c r="G63" s="361">
        <f t="shared" si="25"/>
        <v>0</v>
      </c>
      <c r="H63" s="474">
        <f t="shared" si="25"/>
        <v>0</v>
      </c>
      <c r="I63" s="330" t="e">
        <f t="shared" si="1"/>
        <v>#DIV/0!</v>
      </c>
      <c r="J63" s="330" t="e">
        <f t="shared" si="2"/>
        <v>#DIV/0!</v>
      </c>
    </row>
    <row r="64" spans="1:10" ht="16.95" customHeight="1" x14ac:dyDescent="0.3">
      <c r="A64" s="362">
        <v>3292</v>
      </c>
      <c r="B64" s="363"/>
      <c r="C64" s="364"/>
      <c r="D64" s="365" t="s">
        <v>125</v>
      </c>
      <c r="E64" s="366"/>
      <c r="F64" s="366"/>
      <c r="G64" s="366"/>
      <c r="H64" s="475"/>
      <c r="I64" s="305" t="e">
        <f t="shared" si="1"/>
        <v>#DIV/0!</v>
      </c>
      <c r="J64" s="305" t="e">
        <f t="shared" si="2"/>
        <v>#DIV/0!</v>
      </c>
    </row>
    <row r="65" spans="1:10" ht="15" customHeight="1" x14ac:dyDescent="0.3">
      <c r="A65" s="362">
        <v>3294</v>
      </c>
      <c r="B65" s="363"/>
      <c r="C65" s="364"/>
      <c r="D65" s="365" t="s">
        <v>196</v>
      </c>
      <c r="E65" s="366"/>
      <c r="F65" s="366"/>
      <c r="G65" s="366"/>
      <c r="H65" s="475"/>
      <c r="I65" s="305" t="e">
        <f t="shared" si="1"/>
        <v>#DIV/0!</v>
      </c>
      <c r="J65" s="305" t="e">
        <f t="shared" si="2"/>
        <v>#DIV/0!</v>
      </c>
    </row>
    <row r="66" spans="1:10" ht="16.2" customHeight="1" x14ac:dyDescent="0.3">
      <c r="A66" s="362">
        <v>3295</v>
      </c>
      <c r="B66" s="363"/>
      <c r="C66" s="364"/>
      <c r="D66" s="365" t="s">
        <v>128</v>
      </c>
      <c r="E66" s="366"/>
      <c r="F66" s="366"/>
      <c r="G66" s="366"/>
      <c r="H66" s="475"/>
      <c r="I66" s="305" t="e">
        <f t="shared" si="1"/>
        <v>#DIV/0!</v>
      </c>
      <c r="J66" s="305" t="e">
        <f t="shared" si="2"/>
        <v>#DIV/0!</v>
      </c>
    </row>
    <row r="67" spans="1:10" ht="16.2" customHeight="1" x14ac:dyDescent="0.3">
      <c r="A67" s="362">
        <v>3296</v>
      </c>
      <c r="B67" s="363"/>
      <c r="C67" s="364"/>
      <c r="D67" s="365" t="s">
        <v>129</v>
      </c>
      <c r="E67" s="366"/>
      <c r="F67" s="366"/>
      <c r="G67" s="366"/>
      <c r="H67" s="475"/>
      <c r="I67" s="305" t="e">
        <f t="shared" si="1"/>
        <v>#DIV/0!</v>
      </c>
      <c r="J67" s="305" t="e">
        <f t="shared" si="2"/>
        <v>#DIV/0!</v>
      </c>
    </row>
    <row r="68" spans="1:10" ht="28.2" customHeight="1" x14ac:dyDescent="0.3">
      <c r="A68" s="362">
        <v>3299</v>
      </c>
      <c r="B68" s="363"/>
      <c r="C68" s="364"/>
      <c r="D68" s="365" t="s">
        <v>123</v>
      </c>
      <c r="E68" s="366"/>
      <c r="F68" s="366"/>
      <c r="G68" s="366"/>
      <c r="H68" s="475"/>
      <c r="I68" s="305" t="e">
        <f t="shared" si="1"/>
        <v>#DIV/0!</v>
      </c>
      <c r="J68" s="305" t="e">
        <f t="shared" si="2"/>
        <v>#DIV/0!</v>
      </c>
    </row>
    <row r="69" spans="1:10" ht="18.600000000000001" customHeight="1" x14ac:dyDescent="0.3">
      <c r="A69" s="367">
        <v>34</v>
      </c>
      <c r="B69" s="368"/>
      <c r="C69" s="369"/>
      <c r="D69" s="324" t="s">
        <v>197</v>
      </c>
      <c r="E69" s="325">
        <f>SUM(E70)</f>
        <v>0</v>
      </c>
      <c r="F69" s="325">
        <f t="shared" ref="F69:H69" si="26">SUM(F70)</f>
        <v>0</v>
      </c>
      <c r="G69" s="325">
        <f t="shared" si="26"/>
        <v>0</v>
      </c>
      <c r="H69" s="472">
        <f t="shared" si="26"/>
        <v>0</v>
      </c>
      <c r="I69" s="326" t="e">
        <f t="shared" si="1"/>
        <v>#DIV/0!</v>
      </c>
      <c r="J69" s="326" t="e">
        <f t="shared" si="2"/>
        <v>#DIV/0!</v>
      </c>
    </row>
    <row r="70" spans="1:10" ht="18.600000000000001" customHeight="1" x14ac:dyDescent="0.3">
      <c r="A70" s="370">
        <v>343</v>
      </c>
      <c r="B70" s="371"/>
      <c r="C70" s="372"/>
      <c r="D70" s="329" t="s">
        <v>148</v>
      </c>
      <c r="E70" s="56">
        <f>SUM(E71+E72)</f>
        <v>0</v>
      </c>
      <c r="F70" s="56">
        <f t="shared" ref="F70:H70" si="27">SUM(F71+F72)</f>
        <v>0</v>
      </c>
      <c r="G70" s="56">
        <f t="shared" si="27"/>
        <v>0</v>
      </c>
      <c r="H70" s="278">
        <f t="shared" si="27"/>
        <v>0</v>
      </c>
      <c r="I70" s="330" t="e">
        <f t="shared" si="1"/>
        <v>#DIV/0!</v>
      </c>
      <c r="J70" s="330" t="e">
        <f t="shared" si="2"/>
        <v>#DIV/0!</v>
      </c>
    </row>
    <row r="71" spans="1:10" ht="27.6" customHeight="1" x14ac:dyDescent="0.3">
      <c r="A71" s="373">
        <v>3431</v>
      </c>
      <c r="B71" s="374"/>
      <c r="C71" s="375"/>
      <c r="D71" s="297" t="s">
        <v>130</v>
      </c>
      <c r="E71" s="123"/>
      <c r="F71" s="123"/>
      <c r="G71" s="123"/>
      <c r="H71" s="279"/>
      <c r="I71" s="305" t="e">
        <f t="shared" si="1"/>
        <v>#DIV/0!</v>
      </c>
      <c r="J71" s="305" t="e">
        <f t="shared" si="2"/>
        <v>#DIV/0!</v>
      </c>
    </row>
    <row r="72" spans="1:10" ht="18.600000000000001" customHeight="1" x14ac:dyDescent="0.3">
      <c r="A72" s="373">
        <v>3433</v>
      </c>
      <c r="B72" s="374"/>
      <c r="C72" s="375"/>
      <c r="D72" s="297" t="s">
        <v>132</v>
      </c>
      <c r="E72" s="123"/>
      <c r="F72" s="123"/>
      <c r="G72" s="123"/>
      <c r="H72" s="279"/>
      <c r="I72" s="305" t="e">
        <f t="shared" si="1"/>
        <v>#DIV/0!</v>
      </c>
      <c r="J72" s="305" t="e">
        <f t="shared" si="2"/>
        <v>#DIV/0!</v>
      </c>
    </row>
    <row r="73" spans="1:10" ht="18.600000000000001" customHeight="1" x14ac:dyDescent="0.3">
      <c r="A73" s="543" t="s">
        <v>198</v>
      </c>
      <c r="B73" s="544"/>
      <c r="C73" s="545"/>
      <c r="D73" s="342" t="s">
        <v>199</v>
      </c>
      <c r="E73" s="319">
        <f>SUM(E74)</f>
        <v>0</v>
      </c>
      <c r="F73" s="485">
        <v>56200</v>
      </c>
      <c r="G73" s="319">
        <f t="shared" ref="G73:H73" si="28">SUM(G74)</f>
        <v>0</v>
      </c>
      <c r="H73" s="484">
        <f t="shared" si="28"/>
        <v>35643.17</v>
      </c>
      <c r="I73" s="320" t="e">
        <f t="shared" si="1"/>
        <v>#DIV/0!</v>
      </c>
      <c r="J73" s="320" t="e">
        <f t="shared" si="2"/>
        <v>#DIV/0!</v>
      </c>
    </row>
    <row r="74" spans="1:10" ht="18.600000000000001" customHeight="1" x14ac:dyDescent="0.3">
      <c r="A74" s="534">
        <v>3</v>
      </c>
      <c r="B74" s="535"/>
      <c r="C74" s="536"/>
      <c r="D74" s="321" t="s">
        <v>6</v>
      </c>
      <c r="E74" s="322">
        <f>SUM(E75+E104)</f>
        <v>0</v>
      </c>
      <c r="F74" s="322">
        <v>56200</v>
      </c>
      <c r="G74" s="322">
        <f t="shared" ref="G74:H74" si="29">SUM(G75+G104)</f>
        <v>0</v>
      </c>
      <c r="H74" s="471">
        <f t="shared" si="29"/>
        <v>35643.17</v>
      </c>
      <c r="I74" s="323" t="e">
        <f t="shared" ref="I74:I140" si="30">SUM(H74/E74*100)</f>
        <v>#DIV/0!</v>
      </c>
      <c r="J74" s="323" t="e">
        <f t="shared" ref="J74:J140" si="31">SUM(H74/G74*100)</f>
        <v>#DIV/0!</v>
      </c>
    </row>
    <row r="75" spans="1:10" ht="18.600000000000001" customHeight="1" x14ac:dyDescent="0.3">
      <c r="A75" s="540">
        <v>32</v>
      </c>
      <c r="B75" s="541"/>
      <c r="C75" s="542"/>
      <c r="D75" s="343" t="s">
        <v>13</v>
      </c>
      <c r="E75" s="325">
        <f>SUM(E76+E81+E88+E98)</f>
        <v>0</v>
      </c>
      <c r="F75" s="325"/>
      <c r="G75" s="325">
        <f t="shared" ref="G75:H75" si="32">SUM(G76+G81+G88+G98)</f>
        <v>0</v>
      </c>
      <c r="H75" s="472">
        <f t="shared" si="32"/>
        <v>35398.129999999997</v>
      </c>
      <c r="I75" s="326" t="e">
        <f t="shared" si="30"/>
        <v>#DIV/0!</v>
      </c>
      <c r="J75" s="326" t="e">
        <f t="shared" si="31"/>
        <v>#DIV/0!</v>
      </c>
    </row>
    <row r="76" spans="1:10" ht="18.600000000000001" customHeight="1" x14ac:dyDescent="0.3">
      <c r="A76" s="344">
        <v>321</v>
      </c>
      <c r="B76" s="345"/>
      <c r="C76" s="346"/>
      <c r="D76" s="329" t="s">
        <v>102</v>
      </c>
      <c r="E76" s="56">
        <f>SUM(E77:E80)</f>
        <v>0</v>
      </c>
      <c r="F76" s="48">
        <v>1200</v>
      </c>
      <c r="G76" s="56">
        <f t="shared" ref="G76:H76" si="33">SUM(G77:G80)</f>
        <v>0</v>
      </c>
      <c r="H76" s="278">
        <f t="shared" si="33"/>
        <v>790.9</v>
      </c>
      <c r="I76" s="330" t="e">
        <f t="shared" si="30"/>
        <v>#DIV/0!</v>
      </c>
      <c r="J76" s="330" t="e">
        <f t="shared" si="31"/>
        <v>#DIV/0!</v>
      </c>
    </row>
    <row r="77" spans="1:10" ht="18.600000000000001" customHeight="1" x14ac:dyDescent="0.3">
      <c r="A77" s="347">
        <v>3211</v>
      </c>
      <c r="B77" s="348"/>
      <c r="C77" s="349"/>
      <c r="D77" s="297" t="s">
        <v>103</v>
      </c>
      <c r="E77" s="123"/>
      <c r="F77" s="123">
        <v>1200</v>
      </c>
      <c r="G77" s="123"/>
      <c r="H77" s="279">
        <v>790.9</v>
      </c>
      <c r="I77" s="305" t="e">
        <f t="shared" si="30"/>
        <v>#DIV/0!</v>
      </c>
      <c r="J77" s="305" t="e">
        <f t="shared" si="31"/>
        <v>#DIV/0!</v>
      </c>
    </row>
    <row r="78" spans="1:10" ht="25.2" customHeight="1" x14ac:dyDescent="0.3">
      <c r="A78" s="347">
        <v>3212</v>
      </c>
      <c r="B78" s="348"/>
      <c r="C78" s="349"/>
      <c r="D78" s="297" t="s">
        <v>186</v>
      </c>
      <c r="E78" s="123"/>
      <c r="F78" s="123"/>
      <c r="G78" s="123"/>
      <c r="H78" s="279"/>
      <c r="I78" s="305" t="e">
        <f t="shared" si="30"/>
        <v>#DIV/0!</v>
      </c>
      <c r="J78" s="305" t="e">
        <f t="shared" si="31"/>
        <v>#DIV/0!</v>
      </c>
    </row>
    <row r="79" spans="1:10" ht="18.600000000000001" customHeight="1" x14ac:dyDescent="0.3">
      <c r="A79" s="347">
        <v>3213</v>
      </c>
      <c r="B79" s="348"/>
      <c r="C79" s="349"/>
      <c r="D79" s="297" t="s">
        <v>187</v>
      </c>
      <c r="E79" s="123"/>
      <c r="F79" s="123"/>
      <c r="G79" s="123"/>
      <c r="H79" s="279"/>
      <c r="I79" s="305" t="e">
        <f t="shared" si="30"/>
        <v>#DIV/0!</v>
      </c>
      <c r="J79" s="305" t="e">
        <f t="shared" si="31"/>
        <v>#DIV/0!</v>
      </c>
    </row>
    <row r="80" spans="1:10" ht="26.4" customHeight="1" x14ac:dyDescent="0.3">
      <c r="A80" s="347">
        <v>3214</v>
      </c>
      <c r="B80" s="348"/>
      <c r="C80" s="349"/>
      <c r="D80" s="297" t="s">
        <v>188</v>
      </c>
      <c r="E80" s="123"/>
      <c r="F80" s="123"/>
      <c r="G80" s="123"/>
      <c r="H80" s="279"/>
      <c r="I80" s="305" t="e">
        <f t="shared" si="30"/>
        <v>#DIV/0!</v>
      </c>
      <c r="J80" s="305" t="e">
        <f t="shared" si="31"/>
        <v>#DIV/0!</v>
      </c>
    </row>
    <row r="81" spans="1:10" ht="38.25" customHeight="1" x14ac:dyDescent="0.3">
      <c r="A81" s="344">
        <v>322</v>
      </c>
      <c r="B81" s="345"/>
      <c r="C81" s="346"/>
      <c r="D81" s="329" t="s">
        <v>189</v>
      </c>
      <c r="E81" s="56">
        <f>SUM(E82:E87)</f>
        <v>0</v>
      </c>
      <c r="F81" s="48">
        <v>14000</v>
      </c>
      <c r="G81" s="56">
        <f t="shared" ref="G81" si="34">SUM(G82:G87)</f>
        <v>0</v>
      </c>
      <c r="H81" s="281">
        <v>10231.4</v>
      </c>
      <c r="I81" s="330" t="e">
        <f t="shared" si="30"/>
        <v>#DIV/0!</v>
      </c>
      <c r="J81" s="330" t="e">
        <f t="shared" si="31"/>
        <v>#DIV/0!</v>
      </c>
    </row>
    <row r="82" spans="1:10" ht="19.95" customHeight="1" x14ac:dyDescent="0.3">
      <c r="A82" s="347">
        <v>3221</v>
      </c>
      <c r="B82" s="348"/>
      <c r="C82" s="349"/>
      <c r="D82" s="297" t="s">
        <v>190</v>
      </c>
      <c r="E82" s="123"/>
      <c r="F82" s="123">
        <v>14000</v>
      </c>
      <c r="G82" s="123"/>
      <c r="H82" s="279">
        <v>1950.11</v>
      </c>
      <c r="I82" s="305" t="e">
        <f t="shared" si="30"/>
        <v>#DIV/0!</v>
      </c>
      <c r="J82" s="305" t="e">
        <f t="shared" si="31"/>
        <v>#DIV/0!</v>
      </c>
    </row>
    <row r="83" spans="1:10" x14ac:dyDescent="0.3">
      <c r="A83" s="347">
        <v>3222</v>
      </c>
      <c r="B83" s="348"/>
      <c r="C83" s="349"/>
      <c r="D83" s="297" t="s">
        <v>108</v>
      </c>
      <c r="E83" s="123"/>
      <c r="F83" s="123"/>
      <c r="G83" s="123"/>
      <c r="H83" s="279"/>
      <c r="I83" s="305" t="e">
        <f t="shared" si="30"/>
        <v>#DIV/0!</v>
      </c>
      <c r="J83" s="305" t="e">
        <f t="shared" si="31"/>
        <v>#DIV/0!</v>
      </c>
    </row>
    <row r="84" spans="1:10" ht="33" customHeight="1" x14ac:dyDescent="0.3">
      <c r="A84" s="347">
        <v>3223</v>
      </c>
      <c r="B84" s="348"/>
      <c r="C84" s="349"/>
      <c r="D84" s="297" t="s">
        <v>109</v>
      </c>
      <c r="E84" s="123"/>
      <c r="F84" s="123"/>
      <c r="G84" s="123"/>
      <c r="H84" s="279">
        <v>7564.97</v>
      </c>
      <c r="I84" s="305" t="e">
        <f t="shared" si="30"/>
        <v>#DIV/0!</v>
      </c>
      <c r="J84" s="305" t="e">
        <f t="shared" si="31"/>
        <v>#DIV/0!</v>
      </c>
    </row>
    <row r="85" spans="1:10" ht="33" customHeight="1" x14ac:dyDescent="0.3">
      <c r="A85" s="347">
        <v>3224</v>
      </c>
      <c r="B85" s="348"/>
      <c r="C85" s="349"/>
      <c r="D85" s="297" t="s">
        <v>110</v>
      </c>
      <c r="E85" s="123"/>
      <c r="F85" s="123"/>
      <c r="G85" s="123"/>
      <c r="H85" s="279">
        <v>42.53</v>
      </c>
      <c r="I85" s="305" t="e">
        <f t="shared" si="30"/>
        <v>#DIV/0!</v>
      </c>
      <c r="J85" s="305" t="e">
        <f t="shared" si="31"/>
        <v>#DIV/0!</v>
      </c>
    </row>
    <row r="86" spans="1:10" ht="14.4" customHeight="1" x14ac:dyDescent="0.3">
      <c r="A86" s="347">
        <v>3225</v>
      </c>
      <c r="B86" s="348"/>
      <c r="C86" s="349"/>
      <c r="D86" s="297" t="s">
        <v>191</v>
      </c>
      <c r="E86" s="123"/>
      <c r="F86" s="123"/>
      <c r="G86" s="123"/>
      <c r="H86" s="279">
        <v>673.79</v>
      </c>
      <c r="I86" s="305" t="e">
        <f t="shared" si="30"/>
        <v>#DIV/0!</v>
      </c>
      <c r="J86" s="305" t="e">
        <f t="shared" si="31"/>
        <v>#DIV/0!</v>
      </c>
    </row>
    <row r="87" spans="1:10" ht="26.4" customHeight="1" x14ac:dyDescent="0.3">
      <c r="A87" s="347">
        <v>3227</v>
      </c>
      <c r="B87" s="348"/>
      <c r="C87" s="349"/>
      <c r="D87" s="297" t="s">
        <v>112</v>
      </c>
      <c r="E87" s="123"/>
      <c r="F87" s="123"/>
      <c r="G87" s="123"/>
      <c r="H87" s="279"/>
      <c r="I87" s="305" t="e">
        <f t="shared" si="30"/>
        <v>#DIV/0!</v>
      </c>
      <c r="J87" s="305" t="e">
        <f t="shared" si="31"/>
        <v>#DIV/0!</v>
      </c>
    </row>
    <row r="88" spans="1:10" ht="14.4" customHeight="1" x14ac:dyDescent="0.3">
      <c r="A88" s="350">
        <v>323</v>
      </c>
      <c r="B88" s="351"/>
      <c r="C88" s="352"/>
      <c r="D88" s="329" t="s">
        <v>113</v>
      </c>
      <c r="E88" s="56">
        <f>SUM(E89:E97)</f>
        <v>0</v>
      </c>
      <c r="F88" s="48">
        <v>39700</v>
      </c>
      <c r="G88" s="56">
        <f t="shared" ref="G88:H88" si="35">SUM(G89:G97)</f>
        <v>0</v>
      </c>
      <c r="H88" s="281">
        <f t="shared" si="35"/>
        <v>23961.18</v>
      </c>
      <c r="I88" s="330" t="e">
        <f t="shared" si="30"/>
        <v>#DIV/0!</v>
      </c>
      <c r="J88" s="330" t="e">
        <f t="shared" si="31"/>
        <v>#DIV/0!</v>
      </c>
    </row>
    <row r="89" spans="1:10" ht="23.4" customHeight="1" x14ac:dyDescent="0.3">
      <c r="A89" s="353">
        <v>3231</v>
      </c>
      <c r="B89" s="354"/>
      <c r="C89" s="355"/>
      <c r="D89" s="356" t="s">
        <v>192</v>
      </c>
      <c r="E89" s="123"/>
      <c r="F89" s="123">
        <v>39700</v>
      </c>
      <c r="G89" s="123"/>
      <c r="H89" s="279">
        <v>18426.22</v>
      </c>
      <c r="I89" s="305" t="e">
        <f t="shared" si="30"/>
        <v>#DIV/0!</v>
      </c>
      <c r="J89" s="305" t="e">
        <f t="shared" si="31"/>
        <v>#DIV/0!</v>
      </c>
    </row>
    <row r="90" spans="1:10" ht="14.4" customHeight="1" x14ac:dyDescent="0.3">
      <c r="A90" s="347">
        <v>3232</v>
      </c>
      <c r="B90" s="348"/>
      <c r="C90" s="349"/>
      <c r="D90" s="297" t="s">
        <v>115</v>
      </c>
      <c r="E90" s="123"/>
      <c r="F90" s="123"/>
      <c r="G90" s="123"/>
      <c r="H90" s="279">
        <v>1231.5</v>
      </c>
      <c r="I90" s="305" t="e">
        <f t="shared" si="30"/>
        <v>#DIV/0!</v>
      </c>
      <c r="J90" s="305" t="e">
        <f t="shared" si="31"/>
        <v>#DIV/0!</v>
      </c>
    </row>
    <row r="91" spans="1:10" x14ac:dyDescent="0.3">
      <c r="A91" s="347">
        <v>3233</v>
      </c>
      <c r="B91" s="348"/>
      <c r="C91" s="349"/>
      <c r="D91" s="297" t="s">
        <v>193</v>
      </c>
      <c r="E91" s="123"/>
      <c r="F91" s="123"/>
      <c r="G91" s="123"/>
      <c r="H91" s="279"/>
      <c r="I91" s="305" t="e">
        <f t="shared" si="30"/>
        <v>#DIV/0!</v>
      </c>
      <c r="J91" s="305" t="e">
        <f t="shared" si="31"/>
        <v>#DIV/0!</v>
      </c>
    </row>
    <row r="92" spans="1:10" ht="32.4" customHeight="1" x14ac:dyDescent="0.3">
      <c r="A92" s="347">
        <v>3234</v>
      </c>
      <c r="B92" s="348"/>
      <c r="C92" s="349"/>
      <c r="D92" s="297" t="s">
        <v>117</v>
      </c>
      <c r="E92" s="123"/>
      <c r="F92" s="123"/>
      <c r="G92" s="123"/>
      <c r="H92" s="279">
        <v>1155.02</v>
      </c>
      <c r="I92" s="305" t="e">
        <f t="shared" si="30"/>
        <v>#DIV/0!</v>
      </c>
      <c r="J92" s="305" t="e">
        <f t="shared" si="31"/>
        <v>#DIV/0!</v>
      </c>
    </row>
    <row r="93" spans="1:10" ht="32.4" customHeight="1" x14ac:dyDescent="0.3">
      <c r="A93" s="347">
        <v>3235</v>
      </c>
      <c r="B93" s="348"/>
      <c r="C93" s="349"/>
      <c r="D93" s="297" t="s">
        <v>118</v>
      </c>
      <c r="E93" s="123"/>
      <c r="F93" s="123"/>
      <c r="G93" s="123"/>
      <c r="H93" s="279"/>
      <c r="I93" s="305" t="e">
        <f t="shared" si="30"/>
        <v>#DIV/0!</v>
      </c>
      <c r="J93" s="305" t="e">
        <f t="shared" si="31"/>
        <v>#DIV/0!</v>
      </c>
    </row>
    <row r="94" spans="1:10" ht="26.4" customHeight="1" x14ac:dyDescent="0.3">
      <c r="A94" s="347">
        <v>3236</v>
      </c>
      <c r="B94" s="348"/>
      <c r="C94" s="349"/>
      <c r="D94" s="298" t="s">
        <v>194</v>
      </c>
      <c r="E94" s="123"/>
      <c r="F94" s="123"/>
      <c r="G94" s="123"/>
      <c r="H94" s="279"/>
      <c r="I94" s="305" t="e">
        <f t="shared" si="30"/>
        <v>#DIV/0!</v>
      </c>
      <c r="J94" s="305" t="e">
        <f t="shared" si="31"/>
        <v>#DIV/0!</v>
      </c>
    </row>
    <row r="95" spans="1:10" ht="14.4" customHeight="1" x14ac:dyDescent="0.3">
      <c r="A95" s="347">
        <v>3237</v>
      </c>
      <c r="B95" s="348"/>
      <c r="C95" s="349"/>
      <c r="D95" s="298" t="s">
        <v>195</v>
      </c>
      <c r="E95" s="123"/>
      <c r="F95" s="123"/>
      <c r="G95" s="123"/>
      <c r="H95" s="279"/>
      <c r="I95" s="305" t="e">
        <f t="shared" si="30"/>
        <v>#DIV/0!</v>
      </c>
      <c r="J95" s="305" t="e">
        <f t="shared" si="31"/>
        <v>#DIV/0!</v>
      </c>
    </row>
    <row r="96" spans="1:10" ht="14.4" customHeight="1" x14ac:dyDescent="0.3">
      <c r="A96" s="347">
        <v>3238</v>
      </c>
      <c r="B96" s="348"/>
      <c r="C96" s="349"/>
      <c r="D96" s="298" t="s">
        <v>121</v>
      </c>
      <c r="E96" s="123"/>
      <c r="F96" s="123"/>
      <c r="G96" s="123"/>
      <c r="H96" s="279">
        <v>898.44</v>
      </c>
      <c r="I96" s="305" t="e">
        <f t="shared" si="30"/>
        <v>#DIV/0!</v>
      </c>
      <c r="J96" s="305" t="e">
        <f t="shared" si="31"/>
        <v>#DIV/0!</v>
      </c>
    </row>
    <row r="97" spans="1:11" ht="14.4" customHeight="1" x14ac:dyDescent="0.3">
      <c r="A97" s="347">
        <v>3239</v>
      </c>
      <c r="B97" s="348"/>
      <c r="C97" s="349"/>
      <c r="D97" s="298" t="s">
        <v>122</v>
      </c>
      <c r="E97" s="123"/>
      <c r="F97" s="123"/>
      <c r="G97" s="123"/>
      <c r="H97" s="279">
        <v>2250</v>
      </c>
      <c r="I97" s="305" t="e">
        <f t="shared" si="30"/>
        <v>#DIV/0!</v>
      </c>
      <c r="J97" s="305" t="e">
        <f t="shared" si="31"/>
        <v>#DIV/0!</v>
      </c>
    </row>
    <row r="98" spans="1:11" ht="26.4" x14ac:dyDescent="0.3">
      <c r="A98" s="357">
        <v>329</v>
      </c>
      <c r="B98" s="358"/>
      <c r="C98" s="359"/>
      <c r="D98" s="360" t="s">
        <v>123</v>
      </c>
      <c r="E98" s="361">
        <f>SUM(E99:E103)</f>
        <v>0</v>
      </c>
      <c r="F98" s="490">
        <v>700</v>
      </c>
      <c r="G98" s="361">
        <f t="shared" ref="G98:H98" si="36">SUM(G99:G103)</f>
        <v>0</v>
      </c>
      <c r="H98" s="495">
        <f t="shared" si="36"/>
        <v>414.65</v>
      </c>
      <c r="I98" s="330" t="e">
        <f t="shared" si="30"/>
        <v>#DIV/0!</v>
      </c>
      <c r="J98" s="330" t="e">
        <f t="shared" si="31"/>
        <v>#DIV/0!</v>
      </c>
    </row>
    <row r="99" spans="1:11" ht="14.4" customHeight="1" x14ac:dyDescent="0.3">
      <c r="A99" s="362">
        <v>3292</v>
      </c>
      <c r="B99" s="363"/>
      <c r="C99" s="364"/>
      <c r="D99" s="365" t="s">
        <v>125</v>
      </c>
      <c r="E99" s="366"/>
      <c r="F99" s="366"/>
      <c r="G99" s="366"/>
      <c r="H99" s="475"/>
      <c r="I99" s="305" t="e">
        <f t="shared" si="30"/>
        <v>#DIV/0!</v>
      </c>
      <c r="J99" s="305" t="e">
        <f t="shared" si="31"/>
        <v>#DIV/0!</v>
      </c>
    </row>
    <row r="100" spans="1:11" ht="21.6" customHeight="1" x14ac:dyDescent="0.3">
      <c r="A100" s="362">
        <v>3294</v>
      </c>
      <c r="B100" s="363"/>
      <c r="C100" s="364"/>
      <c r="D100" s="365" t="s">
        <v>196</v>
      </c>
      <c r="E100" s="366"/>
      <c r="F100" s="366">
        <v>700</v>
      </c>
      <c r="G100" s="366"/>
      <c r="H100" s="475">
        <v>353.09</v>
      </c>
      <c r="I100" s="305" t="e">
        <f t="shared" si="30"/>
        <v>#DIV/0!</v>
      </c>
      <c r="J100" s="305" t="e">
        <f t="shared" si="31"/>
        <v>#DIV/0!</v>
      </c>
    </row>
    <row r="101" spans="1:11" ht="18.600000000000001" customHeight="1" x14ac:dyDescent="0.3">
      <c r="A101" s="362">
        <v>3295</v>
      </c>
      <c r="B101" s="363"/>
      <c r="C101" s="364"/>
      <c r="D101" s="365" t="s">
        <v>128</v>
      </c>
      <c r="E101" s="366"/>
      <c r="F101" s="366"/>
      <c r="G101" s="366"/>
      <c r="H101" s="475">
        <v>33.18</v>
      </c>
      <c r="I101" s="305" t="e">
        <f t="shared" si="30"/>
        <v>#DIV/0!</v>
      </c>
      <c r="J101" s="305" t="e">
        <f t="shared" si="31"/>
        <v>#DIV/0!</v>
      </c>
    </row>
    <row r="102" spans="1:11" x14ac:dyDescent="0.3">
      <c r="A102" s="362">
        <v>3296</v>
      </c>
      <c r="B102" s="363"/>
      <c r="C102" s="364"/>
      <c r="D102" s="365" t="s">
        <v>129</v>
      </c>
      <c r="E102" s="366"/>
      <c r="F102" s="366"/>
      <c r="G102" s="366"/>
      <c r="H102" s="475"/>
      <c r="I102" s="305" t="e">
        <f t="shared" si="30"/>
        <v>#DIV/0!</v>
      </c>
      <c r="J102" s="305" t="e">
        <f t="shared" si="31"/>
        <v>#DIV/0!</v>
      </c>
    </row>
    <row r="103" spans="1:11" ht="27.6" customHeight="1" x14ac:dyDescent="0.3">
      <c r="A103" s="362">
        <v>3299</v>
      </c>
      <c r="B103" s="363"/>
      <c r="C103" s="364"/>
      <c r="D103" s="365" t="s">
        <v>123</v>
      </c>
      <c r="E103" s="366"/>
      <c r="F103" s="366"/>
      <c r="G103" s="366"/>
      <c r="H103" s="475">
        <v>28.38</v>
      </c>
      <c r="I103" s="305" t="e">
        <f t="shared" si="30"/>
        <v>#DIV/0!</v>
      </c>
      <c r="J103" s="305" t="e">
        <f t="shared" si="31"/>
        <v>#DIV/0!</v>
      </c>
      <c r="K103" s="101"/>
    </row>
    <row r="104" spans="1:11" ht="14.4" customHeight="1" x14ac:dyDescent="0.3">
      <c r="A104" s="367">
        <v>34</v>
      </c>
      <c r="B104" s="368"/>
      <c r="C104" s="369"/>
      <c r="D104" s="324" t="s">
        <v>197</v>
      </c>
      <c r="E104" s="325">
        <f>SUM(E105)</f>
        <v>0</v>
      </c>
      <c r="F104" s="142">
        <f t="shared" ref="F104:H104" si="37">SUM(F105)</f>
        <v>600</v>
      </c>
      <c r="G104" s="325">
        <f t="shared" si="37"/>
        <v>0</v>
      </c>
      <c r="H104" s="280">
        <f t="shared" si="37"/>
        <v>245.04</v>
      </c>
      <c r="I104" s="326" t="e">
        <f t="shared" si="30"/>
        <v>#DIV/0!</v>
      </c>
      <c r="J104" s="326" t="e">
        <f t="shared" si="31"/>
        <v>#DIV/0!</v>
      </c>
    </row>
    <row r="105" spans="1:11" ht="26.4" customHeight="1" x14ac:dyDescent="0.3">
      <c r="A105" s="370">
        <v>343</v>
      </c>
      <c r="B105" s="371"/>
      <c r="C105" s="372"/>
      <c r="D105" s="329" t="s">
        <v>148</v>
      </c>
      <c r="E105" s="56">
        <f>SUM(E106+E107)</f>
        <v>0</v>
      </c>
      <c r="F105" s="56">
        <f t="shared" ref="F105:H105" si="38">SUM(F106+F107)</f>
        <v>600</v>
      </c>
      <c r="G105" s="56">
        <f t="shared" si="38"/>
        <v>0</v>
      </c>
      <c r="H105" s="278">
        <f t="shared" si="38"/>
        <v>245.04</v>
      </c>
      <c r="I105" s="330" t="e">
        <f t="shared" si="30"/>
        <v>#DIV/0!</v>
      </c>
      <c r="J105" s="330" t="e">
        <f t="shared" si="31"/>
        <v>#DIV/0!</v>
      </c>
    </row>
    <row r="106" spans="1:11" ht="30.6" customHeight="1" x14ac:dyDescent="0.3">
      <c r="A106" s="373">
        <v>3431</v>
      </c>
      <c r="B106" s="374"/>
      <c r="C106" s="375"/>
      <c r="D106" s="297" t="s">
        <v>130</v>
      </c>
      <c r="E106" s="123"/>
      <c r="F106" s="123">
        <v>600</v>
      </c>
      <c r="G106" s="123"/>
      <c r="H106" s="279">
        <v>245.04</v>
      </c>
      <c r="I106" s="305" t="e">
        <f t="shared" si="30"/>
        <v>#DIV/0!</v>
      </c>
      <c r="J106" s="305" t="e">
        <f t="shared" si="31"/>
        <v>#DIV/0!</v>
      </c>
    </row>
    <row r="107" spans="1:11" ht="31.95" customHeight="1" x14ac:dyDescent="0.3">
      <c r="A107" s="373">
        <v>3433</v>
      </c>
      <c r="B107" s="374"/>
      <c r="C107" s="375"/>
      <c r="D107" s="297" t="s">
        <v>132</v>
      </c>
      <c r="E107" s="123"/>
      <c r="F107" s="123"/>
      <c r="G107" s="123"/>
      <c r="H107" s="279"/>
      <c r="I107" s="305" t="e">
        <f t="shared" si="30"/>
        <v>#DIV/0!</v>
      </c>
      <c r="J107" s="305" t="e">
        <f t="shared" si="31"/>
        <v>#DIV/0!</v>
      </c>
    </row>
    <row r="108" spans="1:11" ht="31.95" customHeight="1" x14ac:dyDescent="0.3">
      <c r="A108" s="543" t="s">
        <v>200</v>
      </c>
      <c r="B108" s="544"/>
      <c r="C108" s="545"/>
      <c r="D108" s="342" t="s">
        <v>201</v>
      </c>
      <c r="E108" s="319">
        <f>SUM(E117+E137)</f>
        <v>0</v>
      </c>
      <c r="F108" s="485">
        <v>807000</v>
      </c>
      <c r="G108" s="319">
        <f t="shared" ref="G108" si="39">SUM(G117+G137)</f>
        <v>0</v>
      </c>
      <c r="H108" s="484">
        <v>424131.97</v>
      </c>
      <c r="I108" s="320" t="e">
        <f t="shared" si="30"/>
        <v>#DIV/0!</v>
      </c>
      <c r="J108" s="320" t="e">
        <f t="shared" si="31"/>
        <v>#DIV/0!</v>
      </c>
    </row>
    <row r="109" spans="1:11" ht="18.600000000000001" customHeight="1" x14ac:dyDescent="0.3">
      <c r="A109" s="534">
        <v>3</v>
      </c>
      <c r="B109" s="535"/>
      <c r="C109" s="536"/>
      <c r="D109" s="321" t="s">
        <v>6</v>
      </c>
      <c r="E109" s="322">
        <f>SUM(E110+E120+E133)</f>
        <v>0</v>
      </c>
      <c r="F109" s="489">
        <f t="shared" ref="F109:G109" si="40">SUM(F110+F120+F133)</f>
        <v>70000</v>
      </c>
      <c r="G109" s="322">
        <f t="shared" si="40"/>
        <v>0</v>
      </c>
      <c r="H109" s="496">
        <v>424131.97</v>
      </c>
      <c r="I109" s="323" t="e">
        <f t="shared" si="30"/>
        <v>#DIV/0!</v>
      </c>
      <c r="J109" s="323" t="e">
        <f t="shared" si="31"/>
        <v>#DIV/0!</v>
      </c>
    </row>
    <row r="110" spans="1:11" ht="18.600000000000001" customHeight="1" x14ac:dyDescent="0.3">
      <c r="A110" s="537">
        <v>31</v>
      </c>
      <c r="B110" s="538"/>
      <c r="C110" s="539"/>
      <c r="D110" s="324" t="s">
        <v>7</v>
      </c>
      <c r="E110" s="325">
        <f>SUM(E111+E116)</f>
        <v>0</v>
      </c>
      <c r="F110" s="142"/>
      <c r="G110" s="325">
        <f t="shared" ref="G110" si="41">SUM(G111+G121+G125+G128+G134)</f>
        <v>0</v>
      </c>
      <c r="H110" s="280">
        <v>391307.08</v>
      </c>
      <c r="I110" s="326" t="e">
        <f t="shared" si="30"/>
        <v>#DIV/0!</v>
      </c>
      <c r="J110" s="326" t="e">
        <f t="shared" si="31"/>
        <v>#DIV/0!</v>
      </c>
    </row>
    <row r="111" spans="1:11" ht="18.600000000000001" customHeight="1" x14ac:dyDescent="0.3">
      <c r="A111" s="327">
        <v>311</v>
      </c>
      <c r="B111" s="328"/>
      <c r="C111" s="329"/>
      <c r="D111" s="329" t="s">
        <v>177</v>
      </c>
      <c r="E111" s="56">
        <f>SUM(E112:E114)</f>
        <v>0</v>
      </c>
      <c r="F111" s="56">
        <v>570000</v>
      </c>
      <c r="G111" s="56">
        <f t="shared" ref="G111" si="42">SUM(G112:G114)</f>
        <v>0</v>
      </c>
      <c r="H111" s="281">
        <v>327733.53999999998</v>
      </c>
      <c r="I111" s="330" t="e">
        <f t="shared" si="30"/>
        <v>#DIV/0!</v>
      </c>
      <c r="J111" s="330" t="e">
        <f t="shared" si="31"/>
        <v>#DIV/0!</v>
      </c>
    </row>
    <row r="112" spans="1:11" ht="18.600000000000001" customHeight="1" x14ac:dyDescent="0.3">
      <c r="A112" s="295">
        <v>3111</v>
      </c>
      <c r="B112" s="296"/>
      <c r="C112" s="297"/>
      <c r="D112" s="297" t="s">
        <v>96</v>
      </c>
      <c r="E112" s="123"/>
      <c r="F112" s="123">
        <v>570000</v>
      </c>
      <c r="G112" s="123"/>
      <c r="H112" s="279">
        <v>292499.77</v>
      </c>
      <c r="I112" s="305" t="e">
        <f t="shared" si="30"/>
        <v>#DIV/0!</v>
      </c>
      <c r="J112" s="305" t="e">
        <f t="shared" si="31"/>
        <v>#DIV/0!</v>
      </c>
    </row>
    <row r="113" spans="1:10" ht="18.600000000000001" customHeight="1" x14ac:dyDescent="0.3">
      <c r="A113" s="295">
        <v>3112</v>
      </c>
      <c r="B113" s="296"/>
      <c r="C113" s="297"/>
      <c r="D113" s="297" t="s">
        <v>97</v>
      </c>
      <c r="E113" s="123"/>
      <c r="F113" s="123"/>
      <c r="G113" s="123"/>
      <c r="H113" s="279"/>
      <c r="I113" s="305" t="e">
        <f t="shared" si="30"/>
        <v>#DIV/0!</v>
      </c>
      <c r="J113" s="305" t="e">
        <f t="shared" si="31"/>
        <v>#DIV/0!</v>
      </c>
    </row>
    <row r="114" spans="1:10" ht="18.600000000000001" customHeight="1" x14ac:dyDescent="0.3">
      <c r="A114" s="295">
        <v>3113</v>
      </c>
      <c r="B114" s="296"/>
      <c r="C114" s="297"/>
      <c r="D114" s="297" t="s">
        <v>151</v>
      </c>
      <c r="E114" s="123"/>
      <c r="F114" s="123"/>
      <c r="G114" s="123"/>
      <c r="H114" s="279">
        <v>2061.7600000000002</v>
      </c>
      <c r="I114" s="305" t="e">
        <f t="shared" si="30"/>
        <v>#DIV/0!</v>
      </c>
      <c r="J114" s="305" t="e">
        <f t="shared" si="31"/>
        <v>#DIV/0!</v>
      </c>
    </row>
    <row r="115" spans="1:10" ht="18.600000000000001" customHeight="1" x14ac:dyDescent="0.3">
      <c r="A115" s="295">
        <v>3114</v>
      </c>
      <c r="B115" s="296"/>
      <c r="C115" s="297"/>
      <c r="D115" s="297"/>
      <c r="E115" s="123"/>
      <c r="F115" s="123"/>
      <c r="G115" s="123"/>
      <c r="H115" s="279">
        <v>33172.01</v>
      </c>
      <c r="I115" s="305"/>
      <c r="J115" s="305"/>
    </row>
    <row r="116" spans="1:10" ht="18.600000000000001" customHeight="1" x14ac:dyDescent="0.3">
      <c r="A116" s="327">
        <v>312</v>
      </c>
      <c r="B116" s="328"/>
      <c r="C116" s="329"/>
      <c r="D116" s="329" t="s">
        <v>98</v>
      </c>
      <c r="E116" s="56">
        <f>SUM(E117)</f>
        <v>0</v>
      </c>
      <c r="F116" s="48">
        <v>35000</v>
      </c>
      <c r="G116" s="56">
        <f t="shared" ref="G116:H116" si="43">SUM(G117)</f>
        <v>0</v>
      </c>
      <c r="H116" s="281">
        <f t="shared" si="43"/>
        <v>10986.68</v>
      </c>
      <c r="I116" s="330" t="e">
        <f t="shared" si="30"/>
        <v>#DIV/0!</v>
      </c>
      <c r="J116" s="330" t="e">
        <f t="shared" si="31"/>
        <v>#DIV/0!</v>
      </c>
    </row>
    <row r="117" spans="1:10" ht="18.600000000000001" customHeight="1" x14ac:dyDescent="0.3">
      <c r="A117" s="295">
        <v>3121</v>
      </c>
      <c r="B117" s="296"/>
      <c r="C117" s="297"/>
      <c r="D117" s="297" t="s">
        <v>98</v>
      </c>
      <c r="E117" s="123"/>
      <c r="F117" s="123">
        <v>35000</v>
      </c>
      <c r="G117" s="123"/>
      <c r="H117" s="279">
        <v>10986.68</v>
      </c>
      <c r="I117" s="305" t="e">
        <f t="shared" si="30"/>
        <v>#DIV/0!</v>
      </c>
      <c r="J117" s="305" t="e">
        <f t="shared" si="31"/>
        <v>#DIV/0!</v>
      </c>
    </row>
    <row r="118" spans="1:10" ht="18.600000000000001" customHeight="1" x14ac:dyDescent="0.3">
      <c r="A118" s="327">
        <v>313</v>
      </c>
      <c r="B118" s="328"/>
      <c r="C118" s="329"/>
      <c r="D118" s="329" t="s">
        <v>99</v>
      </c>
      <c r="E118" s="56">
        <f>SUM(E119)</f>
        <v>0</v>
      </c>
      <c r="F118" s="48">
        <v>132000</v>
      </c>
      <c r="G118" s="56">
        <f t="shared" ref="G118:H118" si="44">SUM(G119)</f>
        <v>0</v>
      </c>
      <c r="H118" s="281">
        <f t="shared" si="44"/>
        <v>52586.86</v>
      </c>
      <c r="I118" s="330" t="e">
        <f t="shared" si="30"/>
        <v>#DIV/0!</v>
      </c>
      <c r="J118" s="330" t="e">
        <f t="shared" si="31"/>
        <v>#DIV/0!</v>
      </c>
    </row>
    <row r="119" spans="1:10" ht="29.4" customHeight="1" x14ac:dyDescent="0.3">
      <c r="A119" s="295">
        <v>3132</v>
      </c>
      <c r="B119" s="296"/>
      <c r="C119" s="297"/>
      <c r="D119" s="297" t="s">
        <v>178</v>
      </c>
      <c r="E119" s="123"/>
      <c r="F119" s="123">
        <v>132000</v>
      </c>
      <c r="G119" s="123"/>
      <c r="H119" s="279">
        <v>52586.86</v>
      </c>
      <c r="I119" s="305" t="e">
        <f t="shared" si="30"/>
        <v>#DIV/0!</v>
      </c>
      <c r="J119" s="305" t="e">
        <f t="shared" si="31"/>
        <v>#DIV/0!</v>
      </c>
    </row>
    <row r="120" spans="1:10" ht="18.600000000000001" customHeight="1" x14ac:dyDescent="0.3">
      <c r="A120" s="537">
        <v>32</v>
      </c>
      <c r="B120" s="538"/>
      <c r="C120" s="539"/>
      <c r="D120" s="324" t="s">
        <v>13</v>
      </c>
      <c r="E120" s="325">
        <f>SUM(E121+E125+E128+E130+E134)</f>
        <v>0</v>
      </c>
      <c r="F120" s="142">
        <f t="shared" ref="F120:G120" si="45">SUM(F121+F125+F128+F130+F134)</f>
        <v>70000</v>
      </c>
      <c r="G120" s="325">
        <f t="shared" si="45"/>
        <v>0</v>
      </c>
      <c r="H120" s="280">
        <v>32824.89</v>
      </c>
      <c r="I120" s="326" t="e">
        <f t="shared" si="30"/>
        <v>#DIV/0!</v>
      </c>
      <c r="J120" s="326" t="e">
        <f t="shared" si="31"/>
        <v>#DIV/0!</v>
      </c>
    </row>
    <row r="121" spans="1:10" ht="21.6" customHeight="1" x14ac:dyDescent="0.3">
      <c r="A121" s="327">
        <v>321</v>
      </c>
      <c r="B121" s="328"/>
      <c r="C121" s="329"/>
      <c r="D121" s="329" t="s">
        <v>102</v>
      </c>
      <c r="E121" s="56">
        <f>SUM(E122:E124)</f>
        <v>0</v>
      </c>
      <c r="F121" s="48">
        <v>70000</v>
      </c>
      <c r="G121" s="56">
        <f t="shared" ref="G121:H121" si="46">SUM(G122:G124)</f>
        <v>0</v>
      </c>
      <c r="H121" s="278">
        <f t="shared" si="46"/>
        <v>20160.150000000001</v>
      </c>
      <c r="I121" s="330" t="e">
        <f t="shared" si="30"/>
        <v>#DIV/0!</v>
      </c>
      <c r="J121" s="330" t="e">
        <f t="shared" si="31"/>
        <v>#DIV/0!</v>
      </c>
    </row>
    <row r="122" spans="1:10" ht="21" customHeight="1" x14ac:dyDescent="0.3">
      <c r="A122" s="295">
        <v>3211</v>
      </c>
      <c r="B122" s="296"/>
      <c r="C122" s="297"/>
      <c r="D122" s="297" t="s">
        <v>103</v>
      </c>
      <c r="E122" s="123"/>
      <c r="F122" s="123"/>
      <c r="G122" s="123"/>
      <c r="H122" s="279"/>
      <c r="I122" s="305" t="e">
        <f t="shared" si="30"/>
        <v>#DIV/0!</v>
      </c>
      <c r="J122" s="305" t="e">
        <f t="shared" si="31"/>
        <v>#DIV/0!</v>
      </c>
    </row>
    <row r="123" spans="1:10" ht="24.6" customHeight="1" x14ac:dyDescent="0.3">
      <c r="A123" s="295">
        <v>3212</v>
      </c>
      <c r="B123" s="296"/>
      <c r="C123" s="297"/>
      <c r="D123" s="297" t="s">
        <v>179</v>
      </c>
      <c r="E123" s="123"/>
      <c r="F123" s="123">
        <v>70000</v>
      </c>
      <c r="G123" s="123"/>
      <c r="H123" s="279">
        <v>20160.150000000001</v>
      </c>
      <c r="I123" s="305" t="e">
        <f t="shared" si="30"/>
        <v>#DIV/0!</v>
      </c>
      <c r="J123" s="305" t="e">
        <f t="shared" si="31"/>
        <v>#DIV/0!</v>
      </c>
    </row>
    <row r="124" spans="1:10" ht="21" customHeight="1" x14ac:dyDescent="0.3">
      <c r="A124" s="295">
        <v>3213</v>
      </c>
      <c r="B124" s="376"/>
      <c r="C124" s="377"/>
      <c r="D124" s="298" t="s">
        <v>202</v>
      </c>
      <c r="E124" s="123"/>
      <c r="F124" s="123"/>
      <c r="G124" s="123"/>
      <c r="H124" s="279"/>
      <c r="I124" s="305" t="e">
        <f t="shared" si="30"/>
        <v>#DIV/0!</v>
      </c>
      <c r="J124" s="305" t="e">
        <f t="shared" si="31"/>
        <v>#DIV/0!</v>
      </c>
    </row>
    <row r="125" spans="1:10" ht="19.95" customHeight="1" x14ac:dyDescent="0.3">
      <c r="A125" s="327">
        <v>322</v>
      </c>
      <c r="B125" s="378"/>
      <c r="C125" s="379"/>
      <c r="D125" s="380" t="s">
        <v>106</v>
      </c>
      <c r="E125" s="381">
        <f>SUM(E126+E127)</f>
        <v>0</v>
      </c>
      <c r="F125" s="381">
        <f t="shared" ref="F125:H125" si="47">SUM(F126+F127)</f>
        <v>0</v>
      </c>
      <c r="G125" s="381">
        <f t="shared" si="47"/>
        <v>0</v>
      </c>
      <c r="H125" s="476">
        <f t="shared" si="47"/>
        <v>11544.74</v>
      </c>
      <c r="I125" s="330" t="e">
        <f t="shared" si="30"/>
        <v>#DIV/0!</v>
      </c>
      <c r="J125" s="330" t="e">
        <f t="shared" si="31"/>
        <v>#DIV/0!</v>
      </c>
    </row>
    <row r="126" spans="1:10" ht="26.4" customHeight="1" x14ac:dyDescent="0.3">
      <c r="A126" s="295">
        <v>3221</v>
      </c>
      <c r="B126" s="376"/>
      <c r="C126" s="377"/>
      <c r="D126" s="298" t="s">
        <v>190</v>
      </c>
      <c r="E126" s="123"/>
      <c r="F126" s="123"/>
      <c r="G126" s="123"/>
      <c r="H126" s="279"/>
      <c r="I126" s="305" t="e">
        <f t="shared" si="30"/>
        <v>#DIV/0!</v>
      </c>
      <c r="J126" s="305" t="e">
        <f t="shared" si="31"/>
        <v>#DIV/0!</v>
      </c>
    </row>
    <row r="127" spans="1:10" ht="19.2" customHeight="1" x14ac:dyDescent="0.3">
      <c r="A127" s="295">
        <v>3222</v>
      </c>
      <c r="B127" s="376"/>
      <c r="C127" s="377"/>
      <c r="D127" s="298" t="s">
        <v>108</v>
      </c>
      <c r="E127" s="123"/>
      <c r="F127" s="123"/>
      <c r="G127" s="123"/>
      <c r="H127" s="279">
        <v>11544.74</v>
      </c>
      <c r="I127" s="305" t="e">
        <f t="shared" si="30"/>
        <v>#DIV/0!</v>
      </c>
      <c r="J127" s="305" t="e">
        <f t="shared" si="31"/>
        <v>#DIV/0!</v>
      </c>
    </row>
    <row r="128" spans="1:10" ht="19.2" customHeight="1" x14ac:dyDescent="0.3">
      <c r="A128" s="327">
        <v>323</v>
      </c>
      <c r="B128" s="351"/>
      <c r="C128" s="352"/>
      <c r="D128" s="382" t="s">
        <v>113</v>
      </c>
      <c r="E128" s="56">
        <f>SUM(E129)</f>
        <v>0</v>
      </c>
      <c r="F128" s="56">
        <f t="shared" ref="F128:H128" si="48">SUM(F129)</f>
        <v>0</v>
      </c>
      <c r="G128" s="56">
        <f t="shared" si="48"/>
        <v>0</v>
      </c>
      <c r="H128" s="278">
        <f t="shared" si="48"/>
        <v>0</v>
      </c>
      <c r="I128" s="330" t="e">
        <f t="shared" si="30"/>
        <v>#DIV/0!</v>
      </c>
      <c r="J128" s="330" t="e">
        <f t="shared" si="31"/>
        <v>#DIV/0!</v>
      </c>
    </row>
    <row r="129" spans="1:10" ht="20.399999999999999" customHeight="1" x14ac:dyDescent="0.3">
      <c r="A129" s="295">
        <v>3239</v>
      </c>
      <c r="B129" s="376"/>
      <c r="C129" s="377"/>
      <c r="D129" s="298" t="s">
        <v>122</v>
      </c>
      <c r="E129" s="123"/>
      <c r="F129" s="123"/>
      <c r="G129" s="123"/>
      <c r="H129" s="279"/>
      <c r="I129" s="305" t="e">
        <f t="shared" si="30"/>
        <v>#DIV/0!</v>
      </c>
      <c r="J129" s="305" t="e">
        <f t="shared" si="31"/>
        <v>#DIV/0!</v>
      </c>
    </row>
    <row r="130" spans="1:10" ht="26.4" customHeight="1" x14ac:dyDescent="0.3">
      <c r="A130" s="339">
        <v>324</v>
      </c>
      <c r="B130" s="368"/>
      <c r="C130" s="369"/>
      <c r="D130" s="343" t="s">
        <v>154</v>
      </c>
      <c r="E130" s="325">
        <f>SUM(E132)</f>
        <v>0</v>
      </c>
      <c r="F130" s="325">
        <f t="shared" ref="F130:H130" si="49">SUM(F132)</f>
        <v>0</v>
      </c>
      <c r="G130" s="325">
        <f t="shared" si="49"/>
        <v>0</v>
      </c>
      <c r="H130" s="472">
        <f t="shared" si="49"/>
        <v>0</v>
      </c>
      <c r="I130" s="326" t="e">
        <f t="shared" si="30"/>
        <v>#DIV/0!</v>
      </c>
      <c r="J130" s="326" t="e">
        <f t="shared" si="31"/>
        <v>#DIV/0!</v>
      </c>
    </row>
    <row r="131" spans="1:10" ht="26.4" customHeight="1" x14ac:dyDescent="0.3">
      <c r="A131" s="339">
        <v>329</v>
      </c>
      <c r="B131" s="368"/>
      <c r="C131" s="369"/>
      <c r="D131" s="343"/>
      <c r="E131" s="325"/>
      <c r="F131" s="325"/>
      <c r="G131" s="325"/>
      <c r="H131" s="472">
        <v>1120</v>
      </c>
      <c r="I131" s="326"/>
      <c r="J131" s="326"/>
    </row>
    <row r="132" spans="1:10" ht="26.4" customHeight="1" x14ac:dyDescent="0.3">
      <c r="A132" s="295">
        <v>3241</v>
      </c>
      <c r="B132" s="376"/>
      <c r="C132" s="377"/>
      <c r="D132" s="298" t="s">
        <v>154</v>
      </c>
      <c r="E132" s="123"/>
      <c r="F132" s="123"/>
      <c r="G132" s="123"/>
      <c r="H132" s="279"/>
      <c r="I132" s="305" t="e">
        <f t="shared" si="30"/>
        <v>#DIV/0!</v>
      </c>
      <c r="J132" s="305" t="e">
        <f t="shared" si="31"/>
        <v>#DIV/0!</v>
      </c>
    </row>
    <row r="133" spans="1:10" ht="39" customHeight="1" x14ac:dyDescent="0.3">
      <c r="A133" s="383">
        <v>37</v>
      </c>
      <c r="B133" s="384"/>
      <c r="C133" s="385"/>
      <c r="D133" s="321" t="s">
        <v>43</v>
      </c>
      <c r="E133" s="322">
        <f>SUM(E134)</f>
        <v>0</v>
      </c>
      <c r="F133" s="489">
        <f t="shared" ref="F133:H134" si="50">SUM(F134)</f>
        <v>0</v>
      </c>
      <c r="G133" s="322">
        <f t="shared" si="50"/>
        <v>0</v>
      </c>
      <c r="H133" s="471">
        <f t="shared" si="50"/>
        <v>0</v>
      </c>
      <c r="I133" s="323" t="e">
        <f t="shared" si="30"/>
        <v>#DIV/0!</v>
      </c>
      <c r="J133" s="323" t="e">
        <f t="shared" si="31"/>
        <v>#DIV/0!</v>
      </c>
    </row>
    <row r="134" spans="1:10" ht="26.4" x14ac:dyDescent="0.3">
      <c r="A134" s="339">
        <v>372</v>
      </c>
      <c r="B134" s="368"/>
      <c r="C134" s="369"/>
      <c r="D134" s="324" t="s">
        <v>203</v>
      </c>
      <c r="E134" s="325">
        <f>SUM(E135)</f>
        <v>0</v>
      </c>
      <c r="F134" s="142">
        <f t="shared" si="50"/>
        <v>0</v>
      </c>
      <c r="G134" s="325">
        <f t="shared" si="50"/>
        <v>0</v>
      </c>
      <c r="H134" s="472">
        <f t="shared" si="50"/>
        <v>0</v>
      </c>
      <c r="I134" s="326" t="e">
        <f t="shared" si="30"/>
        <v>#DIV/0!</v>
      </c>
      <c r="J134" s="326" t="e">
        <f t="shared" si="31"/>
        <v>#DIV/0!</v>
      </c>
    </row>
    <row r="135" spans="1:10" ht="26.4" x14ac:dyDescent="0.3">
      <c r="A135" s="386">
        <v>3722</v>
      </c>
      <c r="B135" s="374"/>
      <c r="C135" s="375"/>
      <c r="D135" s="297" t="s">
        <v>149</v>
      </c>
      <c r="E135" s="123"/>
      <c r="F135" s="123"/>
      <c r="G135" s="123"/>
      <c r="H135" s="279"/>
      <c r="I135" s="305" t="e">
        <f t="shared" si="30"/>
        <v>#DIV/0!</v>
      </c>
      <c r="J135" s="305" t="e">
        <f t="shared" si="31"/>
        <v>#DIV/0!</v>
      </c>
    </row>
    <row r="136" spans="1:10" x14ac:dyDescent="0.3">
      <c r="A136" s="386">
        <v>3812</v>
      </c>
      <c r="B136" s="374"/>
      <c r="C136" s="375"/>
      <c r="D136" s="297"/>
      <c r="E136" s="123">
        <v>167</v>
      </c>
      <c r="F136" s="46"/>
      <c r="G136" s="123"/>
      <c r="H136" s="279"/>
      <c r="I136" s="305"/>
      <c r="J136" s="305"/>
    </row>
    <row r="137" spans="1:10" ht="26.4" x14ac:dyDescent="0.3">
      <c r="A137" s="546">
        <v>4</v>
      </c>
      <c r="B137" s="547"/>
      <c r="C137" s="548"/>
      <c r="D137" s="387" t="s">
        <v>8</v>
      </c>
      <c r="E137" s="322">
        <f>SUM(E138+E141)</f>
        <v>0</v>
      </c>
      <c r="F137" s="322">
        <v>0</v>
      </c>
      <c r="G137" s="322">
        <f t="shared" ref="G137:H137" si="51">SUM(G138+G141)</f>
        <v>0</v>
      </c>
      <c r="H137" s="471">
        <f t="shared" si="51"/>
        <v>0</v>
      </c>
      <c r="I137" s="323" t="e">
        <f t="shared" si="30"/>
        <v>#DIV/0!</v>
      </c>
      <c r="J137" s="323" t="e">
        <f t="shared" si="31"/>
        <v>#DIV/0!</v>
      </c>
    </row>
    <row r="138" spans="1:10" ht="26.4" x14ac:dyDescent="0.3">
      <c r="A138" s="540">
        <v>42</v>
      </c>
      <c r="B138" s="541"/>
      <c r="C138" s="542"/>
      <c r="D138" s="388" t="s">
        <v>20</v>
      </c>
      <c r="E138" s="325">
        <f>SUM(E139+E141)</f>
        <v>0</v>
      </c>
      <c r="F138" s="325">
        <f t="shared" ref="F138:H138" si="52">SUM(F139+F141)</f>
        <v>0</v>
      </c>
      <c r="G138" s="325">
        <f t="shared" si="52"/>
        <v>0</v>
      </c>
      <c r="H138" s="472">
        <f t="shared" si="52"/>
        <v>0</v>
      </c>
      <c r="I138" s="326" t="e">
        <f t="shared" si="30"/>
        <v>#DIV/0!</v>
      </c>
      <c r="J138" s="326" t="e">
        <f t="shared" si="31"/>
        <v>#DIV/0!</v>
      </c>
    </row>
    <row r="139" spans="1:10" x14ac:dyDescent="0.3">
      <c r="A139" s="370">
        <v>422</v>
      </c>
      <c r="B139" s="371"/>
      <c r="C139" s="372"/>
      <c r="D139" s="389" t="s">
        <v>204</v>
      </c>
      <c r="E139" s="56">
        <f>SUM(E140)</f>
        <v>0</v>
      </c>
      <c r="F139" s="56">
        <f t="shared" ref="F139:H139" si="53">SUM(F140)</f>
        <v>0</v>
      </c>
      <c r="G139" s="56">
        <f t="shared" si="53"/>
        <v>0</v>
      </c>
      <c r="H139" s="278">
        <f t="shared" si="53"/>
        <v>0</v>
      </c>
      <c r="I139" s="330" t="e">
        <f t="shared" si="30"/>
        <v>#DIV/0!</v>
      </c>
      <c r="J139" s="330" t="e">
        <f t="shared" si="31"/>
        <v>#DIV/0!</v>
      </c>
    </row>
    <row r="140" spans="1:10" x14ac:dyDescent="0.3">
      <c r="A140" s="373">
        <v>4221</v>
      </c>
      <c r="B140" s="374"/>
      <c r="C140" s="375"/>
      <c r="D140" s="390" t="s">
        <v>153</v>
      </c>
      <c r="E140" s="123"/>
      <c r="F140" s="123"/>
      <c r="G140" s="123"/>
      <c r="H140" s="279"/>
      <c r="I140" s="305" t="e">
        <f t="shared" si="30"/>
        <v>#DIV/0!</v>
      </c>
      <c r="J140" s="305" t="e">
        <f t="shared" si="31"/>
        <v>#DIV/0!</v>
      </c>
    </row>
    <row r="141" spans="1:10" ht="26.4" x14ac:dyDescent="0.3">
      <c r="A141" s="370">
        <v>424</v>
      </c>
      <c r="B141" s="371"/>
      <c r="C141" s="372"/>
      <c r="D141" s="389" t="s">
        <v>141</v>
      </c>
      <c r="E141" s="56">
        <f>SUM(E142)</f>
        <v>0</v>
      </c>
      <c r="F141" s="48">
        <f t="shared" ref="F141:H141" si="54">SUM(F142)</f>
        <v>0</v>
      </c>
      <c r="G141" s="56">
        <f t="shared" si="54"/>
        <v>0</v>
      </c>
      <c r="H141" s="278">
        <f t="shared" si="54"/>
        <v>0</v>
      </c>
      <c r="I141" s="330" t="e">
        <f t="shared" ref="I141:I206" si="55">SUM(H141/E141*100)</f>
        <v>#DIV/0!</v>
      </c>
      <c r="J141" s="330" t="e">
        <f t="shared" ref="J141:J206" si="56">SUM(H141/G141*100)</f>
        <v>#DIV/0!</v>
      </c>
    </row>
    <row r="142" spans="1:10" x14ac:dyDescent="0.3">
      <c r="A142" s="373">
        <v>4241</v>
      </c>
      <c r="B142" s="374"/>
      <c r="C142" s="375"/>
      <c r="D142" s="390" t="s">
        <v>142</v>
      </c>
      <c r="E142" s="123"/>
      <c r="F142" s="123"/>
      <c r="G142" s="123"/>
      <c r="H142" s="279"/>
      <c r="I142" s="305" t="e">
        <f t="shared" si="55"/>
        <v>#DIV/0!</v>
      </c>
      <c r="J142" s="305" t="e">
        <f t="shared" si="56"/>
        <v>#DIV/0!</v>
      </c>
    </row>
    <row r="143" spans="1:10" ht="26.4" x14ac:dyDescent="0.3">
      <c r="A143" s="543" t="s">
        <v>205</v>
      </c>
      <c r="B143" s="544"/>
      <c r="C143" s="545"/>
      <c r="D143" s="342" t="s">
        <v>206</v>
      </c>
      <c r="E143" s="319">
        <f>SUM(E144+E155)</f>
        <v>0</v>
      </c>
      <c r="F143" s="319">
        <f t="shared" ref="F143:H143" si="57">SUM(F144+F155)</f>
        <v>0</v>
      </c>
      <c r="G143" s="319">
        <f t="shared" si="57"/>
        <v>0</v>
      </c>
      <c r="H143" s="470">
        <f t="shared" si="57"/>
        <v>0</v>
      </c>
      <c r="I143" s="320" t="e">
        <f t="shared" si="55"/>
        <v>#DIV/0!</v>
      </c>
      <c r="J143" s="320" t="e">
        <f t="shared" si="56"/>
        <v>#DIV/0!</v>
      </c>
    </row>
    <row r="144" spans="1:10" x14ac:dyDescent="0.3">
      <c r="A144" s="391">
        <v>3</v>
      </c>
      <c r="B144" s="336"/>
      <c r="C144" s="337"/>
      <c r="D144" s="337" t="s">
        <v>6</v>
      </c>
      <c r="E144" s="322">
        <f>SUM(E145)</f>
        <v>0</v>
      </c>
      <c r="F144" s="322">
        <f t="shared" ref="F144:H144" si="58">SUM(F145)</f>
        <v>0</v>
      </c>
      <c r="G144" s="322">
        <f t="shared" si="58"/>
        <v>0</v>
      </c>
      <c r="H144" s="471">
        <f t="shared" si="58"/>
        <v>0</v>
      </c>
      <c r="I144" s="323" t="e">
        <f t="shared" si="55"/>
        <v>#DIV/0!</v>
      </c>
      <c r="J144" s="323" t="e">
        <f t="shared" si="56"/>
        <v>#DIV/0!</v>
      </c>
    </row>
    <row r="145" spans="1:10" x14ac:dyDescent="0.3">
      <c r="A145" s="537">
        <v>32</v>
      </c>
      <c r="B145" s="538"/>
      <c r="C145" s="539"/>
      <c r="D145" s="324" t="s">
        <v>13</v>
      </c>
      <c r="E145" s="325">
        <f>SUM(E146+E150+E153)</f>
        <v>0</v>
      </c>
      <c r="F145" s="325">
        <f t="shared" ref="F145:H145" si="59">SUM(F146+F150+F153)</f>
        <v>0</v>
      </c>
      <c r="G145" s="325">
        <f t="shared" si="59"/>
        <v>0</v>
      </c>
      <c r="H145" s="472">
        <f t="shared" si="59"/>
        <v>0</v>
      </c>
      <c r="I145" s="326" t="e">
        <f t="shared" si="55"/>
        <v>#DIV/0!</v>
      </c>
      <c r="J145" s="326" t="e">
        <f t="shared" si="56"/>
        <v>#DIV/0!</v>
      </c>
    </row>
    <row r="146" spans="1:10" x14ac:dyDescent="0.3">
      <c r="A146" s="327">
        <v>321</v>
      </c>
      <c r="B146" s="328"/>
      <c r="C146" s="329"/>
      <c r="D146" s="329" t="s">
        <v>102</v>
      </c>
      <c r="E146" s="56">
        <f>SUM(E147:E149)</f>
        <v>0</v>
      </c>
      <c r="F146" s="56">
        <f t="shared" ref="F146:H146" si="60">SUM(F147:F149)</f>
        <v>0</v>
      </c>
      <c r="G146" s="56">
        <f t="shared" si="60"/>
        <v>0</v>
      </c>
      <c r="H146" s="278">
        <f t="shared" si="60"/>
        <v>0</v>
      </c>
      <c r="I146" s="330" t="e">
        <f t="shared" si="55"/>
        <v>#DIV/0!</v>
      </c>
      <c r="J146" s="330" t="e">
        <f t="shared" si="56"/>
        <v>#DIV/0!</v>
      </c>
    </row>
    <row r="147" spans="1:10" x14ac:dyDescent="0.3">
      <c r="A147" s="295">
        <v>3211</v>
      </c>
      <c r="B147" s="296"/>
      <c r="C147" s="297"/>
      <c r="D147" s="297" t="s">
        <v>103</v>
      </c>
      <c r="E147" s="123"/>
      <c r="F147" s="123"/>
      <c r="G147" s="123"/>
      <c r="H147" s="279"/>
      <c r="I147" s="305" t="e">
        <f t="shared" si="55"/>
        <v>#DIV/0!</v>
      </c>
      <c r="J147" s="305" t="e">
        <f t="shared" si="56"/>
        <v>#DIV/0!</v>
      </c>
    </row>
    <row r="148" spans="1:10" ht="26.4" x14ac:dyDescent="0.3">
      <c r="A148" s="295">
        <v>3212</v>
      </c>
      <c r="B148" s="296"/>
      <c r="C148" s="297"/>
      <c r="D148" s="297" t="s">
        <v>179</v>
      </c>
      <c r="E148" s="123"/>
      <c r="F148" s="123"/>
      <c r="G148" s="123"/>
      <c r="H148" s="279"/>
      <c r="I148" s="305" t="e">
        <f t="shared" si="55"/>
        <v>#DIV/0!</v>
      </c>
      <c r="J148" s="305" t="e">
        <f t="shared" si="56"/>
        <v>#DIV/0!</v>
      </c>
    </row>
    <row r="149" spans="1:10" x14ac:dyDescent="0.3">
      <c r="A149" s="295">
        <v>3213</v>
      </c>
      <c r="B149" s="376"/>
      <c r="C149" s="377"/>
      <c r="D149" s="298" t="s">
        <v>202</v>
      </c>
      <c r="E149" s="123"/>
      <c r="F149" s="123"/>
      <c r="G149" s="123"/>
      <c r="H149" s="279"/>
      <c r="I149" s="305" t="e">
        <f t="shared" si="55"/>
        <v>#DIV/0!</v>
      </c>
      <c r="J149" s="305" t="e">
        <f t="shared" si="56"/>
        <v>#DIV/0!</v>
      </c>
    </row>
    <row r="150" spans="1:10" x14ac:dyDescent="0.3">
      <c r="A150" s="327">
        <v>322</v>
      </c>
      <c r="B150" s="378"/>
      <c r="C150" s="379"/>
      <c r="D150" s="380" t="s">
        <v>106</v>
      </c>
      <c r="E150" s="381">
        <f>SUM(E151+E152)</f>
        <v>0</v>
      </c>
      <c r="F150" s="381">
        <f t="shared" ref="F150:H150" si="61">SUM(F151+F152)</f>
        <v>0</v>
      </c>
      <c r="G150" s="381">
        <f t="shared" si="61"/>
        <v>0</v>
      </c>
      <c r="H150" s="476">
        <f t="shared" si="61"/>
        <v>0</v>
      </c>
      <c r="I150" s="330" t="e">
        <f t="shared" si="55"/>
        <v>#DIV/0!</v>
      </c>
      <c r="J150" s="330" t="e">
        <f t="shared" si="56"/>
        <v>#DIV/0!</v>
      </c>
    </row>
    <row r="151" spans="1:10" ht="23.4" customHeight="1" x14ac:dyDescent="0.3">
      <c r="A151" s="295">
        <v>3221</v>
      </c>
      <c r="B151" s="376"/>
      <c r="C151" s="377"/>
      <c r="D151" s="298" t="s">
        <v>190</v>
      </c>
      <c r="E151" s="123"/>
      <c r="F151" s="123"/>
      <c r="G151" s="123"/>
      <c r="H151" s="279"/>
      <c r="I151" s="305" t="e">
        <f t="shared" si="55"/>
        <v>#DIV/0!</v>
      </c>
      <c r="J151" s="305" t="e">
        <f t="shared" si="56"/>
        <v>#DIV/0!</v>
      </c>
    </row>
    <row r="152" spans="1:10" x14ac:dyDescent="0.3">
      <c r="A152" s="295">
        <v>3222</v>
      </c>
      <c r="B152" s="376"/>
      <c r="C152" s="377"/>
      <c r="D152" s="298" t="s">
        <v>108</v>
      </c>
      <c r="E152" s="123"/>
      <c r="F152" s="123"/>
      <c r="G152" s="123"/>
      <c r="H152" s="279"/>
      <c r="I152" s="305" t="e">
        <f t="shared" si="55"/>
        <v>#DIV/0!</v>
      </c>
      <c r="J152" s="305" t="e">
        <f t="shared" si="56"/>
        <v>#DIV/0!</v>
      </c>
    </row>
    <row r="153" spans="1:10" x14ac:dyDescent="0.3">
      <c r="A153" s="327">
        <v>323</v>
      </c>
      <c r="B153" s="351"/>
      <c r="C153" s="352"/>
      <c r="D153" s="382" t="s">
        <v>113</v>
      </c>
      <c r="E153" s="56">
        <f>SUM(E154)</f>
        <v>0</v>
      </c>
      <c r="F153" s="56">
        <f t="shared" ref="F153:H153" si="62">SUM(F154)</f>
        <v>0</v>
      </c>
      <c r="G153" s="56">
        <f t="shared" si="62"/>
        <v>0</v>
      </c>
      <c r="H153" s="278">
        <f t="shared" si="62"/>
        <v>0</v>
      </c>
      <c r="I153" s="330" t="e">
        <f t="shared" si="55"/>
        <v>#DIV/0!</v>
      </c>
      <c r="J153" s="330" t="e">
        <f t="shared" si="56"/>
        <v>#DIV/0!</v>
      </c>
    </row>
    <row r="154" spans="1:10" ht="16.95" customHeight="1" x14ac:dyDescent="0.3">
      <c r="A154" s="295">
        <v>3239</v>
      </c>
      <c r="B154" s="376"/>
      <c r="C154" s="377"/>
      <c r="D154" s="298" t="s">
        <v>122</v>
      </c>
      <c r="E154" s="123"/>
      <c r="F154" s="123"/>
      <c r="G154" s="123"/>
      <c r="H154" s="279"/>
      <c r="I154" s="305" t="e">
        <f t="shared" si="55"/>
        <v>#DIV/0!</v>
      </c>
      <c r="J154" s="305" t="e">
        <f t="shared" si="56"/>
        <v>#DIV/0!</v>
      </c>
    </row>
    <row r="155" spans="1:10" ht="24.6" customHeight="1" x14ac:dyDescent="0.3">
      <c r="A155" s="546">
        <v>4</v>
      </c>
      <c r="B155" s="547"/>
      <c r="C155" s="548"/>
      <c r="D155" s="387" t="s">
        <v>8</v>
      </c>
      <c r="E155" s="322">
        <f>SUM(E156+E159)</f>
        <v>0</v>
      </c>
      <c r="F155" s="322">
        <f t="shared" ref="F155:H155" si="63">SUM(F156+F159)</f>
        <v>0</v>
      </c>
      <c r="G155" s="322">
        <f t="shared" si="63"/>
        <v>0</v>
      </c>
      <c r="H155" s="471">
        <f t="shared" si="63"/>
        <v>0</v>
      </c>
      <c r="I155" s="323" t="e">
        <f t="shared" si="55"/>
        <v>#DIV/0!</v>
      </c>
      <c r="J155" s="323" t="e">
        <f t="shared" si="56"/>
        <v>#DIV/0!</v>
      </c>
    </row>
    <row r="156" spans="1:10" ht="25.95" customHeight="1" x14ac:dyDescent="0.3">
      <c r="A156" s="540">
        <v>42</v>
      </c>
      <c r="B156" s="541"/>
      <c r="C156" s="542"/>
      <c r="D156" s="388" t="s">
        <v>20</v>
      </c>
      <c r="E156" s="325">
        <f>SUM(E157+E159)</f>
        <v>0</v>
      </c>
      <c r="F156" s="325">
        <f t="shared" ref="F156:H156" si="64">SUM(F157+F159)</f>
        <v>0</v>
      </c>
      <c r="G156" s="325">
        <f t="shared" si="64"/>
        <v>0</v>
      </c>
      <c r="H156" s="472">
        <f t="shared" si="64"/>
        <v>0</v>
      </c>
      <c r="I156" s="326" t="e">
        <f t="shared" si="55"/>
        <v>#DIV/0!</v>
      </c>
      <c r="J156" s="326" t="e">
        <f t="shared" si="56"/>
        <v>#DIV/0!</v>
      </c>
    </row>
    <row r="157" spans="1:10" ht="16.95" customHeight="1" x14ac:dyDescent="0.3">
      <c r="A157" s="370">
        <v>422</v>
      </c>
      <c r="B157" s="371"/>
      <c r="C157" s="372"/>
      <c r="D157" s="389" t="s">
        <v>204</v>
      </c>
      <c r="E157" s="56">
        <f>SUM(E158)</f>
        <v>0</v>
      </c>
      <c r="F157" s="56">
        <f t="shared" ref="F157:H157" si="65">SUM(F158)</f>
        <v>0</v>
      </c>
      <c r="G157" s="56">
        <f t="shared" si="65"/>
        <v>0</v>
      </c>
      <c r="H157" s="278">
        <f t="shared" si="65"/>
        <v>0</v>
      </c>
      <c r="I157" s="330" t="e">
        <f t="shared" si="55"/>
        <v>#DIV/0!</v>
      </c>
      <c r="J157" s="330" t="e">
        <f t="shared" si="56"/>
        <v>#DIV/0!</v>
      </c>
    </row>
    <row r="158" spans="1:10" ht="16.95" customHeight="1" x14ac:dyDescent="0.3">
      <c r="A158" s="373">
        <v>4221</v>
      </c>
      <c r="B158" s="374"/>
      <c r="C158" s="375"/>
      <c r="D158" s="390" t="s">
        <v>153</v>
      </c>
      <c r="E158" s="123"/>
      <c r="F158" s="123"/>
      <c r="G158" s="123"/>
      <c r="H158" s="279"/>
      <c r="I158" s="305" t="e">
        <f t="shared" si="55"/>
        <v>#DIV/0!</v>
      </c>
      <c r="J158" s="305" t="e">
        <f t="shared" si="56"/>
        <v>#DIV/0!</v>
      </c>
    </row>
    <row r="159" spans="1:10" ht="26.4" customHeight="1" x14ac:dyDescent="0.3">
      <c r="A159" s="370">
        <v>424</v>
      </c>
      <c r="B159" s="371"/>
      <c r="C159" s="372"/>
      <c r="D159" s="389" t="s">
        <v>141</v>
      </c>
      <c r="E159" s="56">
        <f>SUM(E160)</f>
        <v>0</v>
      </c>
      <c r="F159" s="56">
        <f t="shared" ref="F159:H159" si="66">SUM(F160)</f>
        <v>0</v>
      </c>
      <c r="G159" s="56">
        <f t="shared" si="66"/>
        <v>0</v>
      </c>
      <c r="H159" s="278">
        <f t="shared" si="66"/>
        <v>0</v>
      </c>
      <c r="I159" s="330" t="e">
        <f t="shared" si="55"/>
        <v>#DIV/0!</v>
      </c>
      <c r="J159" s="330" t="e">
        <f t="shared" si="56"/>
        <v>#DIV/0!</v>
      </c>
    </row>
    <row r="160" spans="1:10" ht="16.95" customHeight="1" x14ac:dyDescent="0.3">
      <c r="A160" s="373">
        <v>4241</v>
      </c>
      <c r="B160" s="374"/>
      <c r="C160" s="375"/>
      <c r="D160" s="390" t="s">
        <v>142</v>
      </c>
      <c r="E160" s="123"/>
      <c r="F160" s="123"/>
      <c r="G160" s="123"/>
      <c r="H160" s="279"/>
      <c r="I160" s="305" t="e">
        <f t="shared" si="55"/>
        <v>#DIV/0!</v>
      </c>
      <c r="J160" s="305" t="e">
        <f t="shared" si="56"/>
        <v>#DIV/0!</v>
      </c>
    </row>
    <row r="161" spans="1:10" ht="26.4" x14ac:dyDescent="0.3">
      <c r="A161" s="549" t="s">
        <v>207</v>
      </c>
      <c r="B161" s="550"/>
      <c r="C161" s="551"/>
      <c r="D161" s="392" t="s">
        <v>208</v>
      </c>
      <c r="E161" s="125">
        <f t="shared" ref="E161:H165" si="67">SUM(E162)</f>
        <v>0</v>
      </c>
      <c r="F161" s="125">
        <f t="shared" si="67"/>
        <v>36250</v>
      </c>
      <c r="G161" s="125">
        <f t="shared" si="67"/>
        <v>0</v>
      </c>
      <c r="H161" s="287">
        <f t="shared" si="67"/>
        <v>0</v>
      </c>
      <c r="I161" s="317" t="e">
        <f t="shared" si="55"/>
        <v>#DIV/0!</v>
      </c>
      <c r="J161" s="317" t="e">
        <f t="shared" si="56"/>
        <v>#DIV/0!</v>
      </c>
    </row>
    <row r="162" spans="1:10" x14ac:dyDescent="0.3">
      <c r="A162" s="552" t="s">
        <v>198</v>
      </c>
      <c r="B162" s="553"/>
      <c r="C162" s="554"/>
      <c r="D162" s="342" t="s">
        <v>199</v>
      </c>
      <c r="E162" s="319">
        <f t="shared" si="67"/>
        <v>0</v>
      </c>
      <c r="F162" s="319">
        <f t="shared" si="67"/>
        <v>36250</v>
      </c>
      <c r="G162" s="319">
        <f t="shared" si="67"/>
        <v>0</v>
      </c>
      <c r="H162" s="470">
        <f t="shared" si="67"/>
        <v>0</v>
      </c>
      <c r="I162" s="320" t="e">
        <f t="shared" si="55"/>
        <v>#DIV/0!</v>
      </c>
      <c r="J162" s="320" t="e">
        <f t="shared" si="56"/>
        <v>#DIV/0!</v>
      </c>
    </row>
    <row r="163" spans="1:10" x14ac:dyDescent="0.3">
      <c r="A163" s="546">
        <v>3</v>
      </c>
      <c r="B163" s="547"/>
      <c r="C163" s="548"/>
      <c r="D163" s="321" t="s">
        <v>6</v>
      </c>
      <c r="E163" s="322">
        <f>SUM(E164)</f>
        <v>0</v>
      </c>
      <c r="F163" s="322">
        <v>36250</v>
      </c>
      <c r="G163" s="322">
        <f t="shared" si="67"/>
        <v>0</v>
      </c>
      <c r="H163" s="471">
        <f t="shared" si="67"/>
        <v>0</v>
      </c>
      <c r="I163" s="323" t="e">
        <f t="shared" si="55"/>
        <v>#DIV/0!</v>
      </c>
      <c r="J163" s="323" t="e">
        <f t="shared" si="56"/>
        <v>#DIV/0!</v>
      </c>
    </row>
    <row r="164" spans="1:10" x14ac:dyDescent="0.3">
      <c r="A164" s="367">
        <v>32</v>
      </c>
      <c r="B164" s="368"/>
      <c r="C164" s="369"/>
      <c r="D164" s="343" t="s">
        <v>13</v>
      </c>
      <c r="E164" s="325">
        <f>SUM(E165)</f>
        <v>0</v>
      </c>
      <c r="F164" s="325">
        <f t="shared" si="67"/>
        <v>0</v>
      </c>
      <c r="G164" s="325">
        <f t="shared" si="67"/>
        <v>0</v>
      </c>
      <c r="H164" s="472">
        <f t="shared" si="67"/>
        <v>0</v>
      </c>
      <c r="I164" s="326" t="e">
        <f t="shared" si="55"/>
        <v>#DIV/0!</v>
      </c>
      <c r="J164" s="326" t="e">
        <f t="shared" si="56"/>
        <v>#DIV/0!</v>
      </c>
    </row>
    <row r="165" spans="1:10" x14ac:dyDescent="0.3">
      <c r="A165" s="350">
        <v>323</v>
      </c>
      <c r="B165" s="351"/>
      <c r="C165" s="352"/>
      <c r="D165" s="382" t="s">
        <v>113</v>
      </c>
      <c r="E165" s="56">
        <f>SUM(E166)</f>
        <v>0</v>
      </c>
      <c r="F165" s="56"/>
      <c r="G165" s="56">
        <f t="shared" si="67"/>
        <v>0</v>
      </c>
      <c r="H165" s="278">
        <f t="shared" si="67"/>
        <v>0</v>
      </c>
      <c r="I165" s="330" t="e">
        <f t="shared" si="55"/>
        <v>#DIV/0!</v>
      </c>
      <c r="J165" s="330" t="e">
        <f t="shared" si="56"/>
        <v>#DIV/0!</v>
      </c>
    </row>
    <row r="166" spans="1:10" ht="27.75" customHeight="1" x14ac:dyDescent="0.3">
      <c r="A166" s="555">
        <v>3232</v>
      </c>
      <c r="B166" s="556"/>
      <c r="C166" s="557"/>
      <c r="D166" s="298" t="s">
        <v>115</v>
      </c>
      <c r="E166" s="123">
        <v>0</v>
      </c>
      <c r="F166" s="123">
        <v>36250</v>
      </c>
      <c r="G166" s="123"/>
      <c r="H166" s="279">
        <v>0</v>
      </c>
      <c r="I166" s="305" t="e">
        <f t="shared" si="55"/>
        <v>#DIV/0!</v>
      </c>
      <c r="J166" s="305" t="e">
        <f t="shared" si="56"/>
        <v>#DIV/0!</v>
      </c>
    </row>
    <row r="167" spans="1:10" ht="26.4" x14ac:dyDescent="0.3">
      <c r="A167" s="549" t="s">
        <v>209</v>
      </c>
      <c r="B167" s="550"/>
      <c r="C167" s="551"/>
      <c r="D167" s="392" t="s">
        <v>210</v>
      </c>
      <c r="E167" s="125">
        <f t="shared" ref="E167:H168" si="68">SUM(E168)</f>
        <v>0</v>
      </c>
      <c r="F167" s="125">
        <f t="shared" si="68"/>
        <v>0</v>
      </c>
      <c r="G167" s="125">
        <f t="shared" si="68"/>
        <v>0</v>
      </c>
      <c r="H167" s="287">
        <f t="shared" si="68"/>
        <v>0</v>
      </c>
      <c r="I167" s="317" t="e">
        <f t="shared" si="55"/>
        <v>#DIV/0!</v>
      </c>
      <c r="J167" s="317" t="e">
        <f t="shared" si="56"/>
        <v>#DIV/0!</v>
      </c>
    </row>
    <row r="168" spans="1:10" x14ac:dyDescent="0.3">
      <c r="A168" s="558" t="s">
        <v>198</v>
      </c>
      <c r="B168" s="559"/>
      <c r="C168" s="560"/>
      <c r="D168" s="393" t="s">
        <v>199</v>
      </c>
      <c r="E168" s="319">
        <f t="shared" si="68"/>
        <v>0</v>
      </c>
      <c r="F168" s="319">
        <f t="shared" si="68"/>
        <v>0</v>
      </c>
      <c r="G168" s="319">
        <f t="shared" si="68"/>
        <v>0</v>
      </c>
      <c r="H168" s="470">
        <f t="shared" si="68"/>
        <v>0</v>
      </c>
      <c r="I168" s="320" t="e">
        <f t="shared" si="55"/>
        <v>#DIV/0!</v>
      </c>
      <c r="J168" s="320" t="e">
        <f t="shared" si="56"/>
        <v>#DIV/0!</v>
      </c>
    </row>
    <row r="169" spans="1:10" ht="26.4" x14ac:dyDescent="0.3">
      <c r="A169" s="546">
        <v>4</v>
      </c>
      <c r="B169" s="547"/>
      <c r="C169" s="548"/>
      <c r="D169" s="387" t="s">
        <v>8</v>
      </c>
      <c r="E169" s="322">
        <f>SUM(E170)</f>
        <v>0</v>
      </c>
      <c r="F169" s="322">
        <f>SUM(F170+F171)</f>
        <v>0</v>
      </c>
      <c r="G169" s="322">
        <f>SUM(G170+G171)</f>
        <v>0</v>
      </c>
      <c r="H169" s="471">
        <f>SUM(H170+H171)</f>
        <v>0</v>
      </c>
      <c r="I169" s="323" t="e">
        <f t="shared" si="55"/>
        <v>#DIV/0!</v>
      </c>
      <c r="J169" s="323" t="e">
        <f t="shared" si="56"/>
        <v>#DIV/0!</v>
      </c>
    </row>
    <row r="170" spans="1:10" ht="26.4" x14ac:dyDescent="0.3">
      <c r="A170" s="540">
        <v>45</v>
      </c>
      <c r="B170" s="541"/>
      <c r="C170" s="542"/>
      <c r="D170" s="388" t="s">
        <v>211</v>
      </c>
      <c r="E170" s="325">
        <f>SUM(E171)</f>
        <v>0</v>
      </c>
      <c r="F170" s="325"/>
      <c r="G170" s="325">
        <f t="shared" ref="G170:H171" si="69">SUM(G171)</f>
        <v>0</v>
      </c>
      <c r="H170" s="472"/>
      <c r="I170" s="326" t="e">
        <f t="shared" si="55"/>
        <v>#DIV/0!</v>
      </c>
      <c r="J170" s="326" t="e">
        <f t="shared" si="56"/>
        <v>#DIV/0!</v>
      </c>
    </row>
    <row r="171" spans="1:10" ht="26.4" x14ac:dyDescent="0.3">
      <c r="A171" s="561">
        <v>451</v>
      </c>
      <c r="B171" s="562"/>
      <c r="C171" s="563"/>
      <c r="D171" s="389" t="s">
        <v>155</v>
      </c>
      <c r="E171" s="56">
        <f>SUM(E172)</f>
        <v>0</v>
      </c>
      <c r="F171" s="56">
        <v>0</v>
      </c>
      <c r="G171" s="56">
        <f t="shared" si="69"/>
        <v>0</v>
      </c>
      <c r="H171" s="278">
        <f t="shared" si="69"/>
        <v>0</v>
      </c>
      <c r="I171" s="330" t="e">
        <f t="shared" si="55"/>
        <v>#DIV/0!</v>
      </c>
      <c r="J171" s="330" t="e">
        <f t="shared" si="56"/>
        <v>#DIV/0!</v>
      </c>
    </row>
    <row r="172" spans="1:10" ht="26.4" x14ac:dyDescent="0.3">
      <c r="A172" s="394">
        <v>4511</v>
      </c>
      <c r="B172" s="376"/>
      <c r="C172" s="377"/>
      <c r="D172" s="389" t="s">
        <v>155</v>
      </c>
      <c r="E172" s="123"/>
      <c r="F172" s="123">
        <v>0</v>
      </c>
      <c r="G172" s="123"/>
      <c r="H172" s="279">
        <v>0</v>
      </c>
      <c r="I172" s="305" t="e">
        <f t="shared" si="55"/>
        <v>#DIV/0!</v>
      </c>
      <c r="J172" s="305" t="e">
        <f t="shared" si="56"/>
        <v>#DIV/0!</v>
      </c>
    </row>
    <row r="173" spans="1:10" ht="26.4" x14ac:dyDescent="0.3">
      <c r="A173" s="564" t="s">
        <v>212</v>
      </c>
      <c r="B173" s="565"/>
      <c r="C173" s="566"/>
      <c r="D173" s="395" t="s">
        <v>56</v>
      </c>
      <c r="E173" s="63">
        <f>SUM(E174+E180+E189+E197+E207+E217+E255+E282+E288+E294)</f>
        <v>1327</v>
      </c>
      <c r="F173" s="63">
        <v>59259</v>
      </c>
      <c r="G173" s="63" t="e">
        <f>SUM(G174+G180+G189+G197+G207+G217+G255+G282+G288+G294)</f>
        <v>#REF!</v>
      </c>
      <c r="H173" s="473">
        <f>SUM(H174+H180+H189+H197+H207+H217+H255+H282+H288+H294)</f>
        <v>4702.87</v>
      </c>
      <c r="I173" s="314">
        <f t="shared" si="55"/>
        <v>354.39864355689525</v>
      </c>
      <c r="J173" s="311" t="e">
        <f t="shared" si="56"/>
        <v>#REF!</v>
      </c>
    </row>
    <row r="174" spans="1:10" x14ac:dyDescent="0.3">
      <c r="A174" s="549" t="s">
        <v>213</v>
      </c>
      <c r="B174" s="550"/>
      <c r="C174" s="551"/>
      <c r="D174" s="396" t="s">
        <v>57</v>
      </c>
      <c r="E174" s="125">
        <f t="shared" ref="E174:H177" si="70">SUM(E175)</f>
        <v>0</v>
      </c>
      <c r="F174" s="125">
        <f t="shared" si="70"/>
        <v>6670</v>
      </c>
      <c r="G174" s="125">
        <f t="shared" si="70"/>
        <v>0</v>
      </c>
      <c r="H174" s="287">
        <f t="shared" si="70"/>
        <v>0</v>
      </c>
      <c r="I174" s="317" t="e">
        <f t="shared" si="55"/>
        <v>#DIV/0!</v>
      </c>
      <c r="J174" s="317" t="e">
        <f t="shared" si="56"/>
        <v>#DIV/0!</v>
      </c>
    </row>
    <row r="175" spans="1:10" ht="14.4" customHeight="1" x14ac:dyDescent="0.3">
      <c r="A175" s="558" t="s">
        <v>175</v>
      </c>
      <c r="B175" s="559"/>
      <c r="C175" s="560"/>
      <c r="D175" s="397" t="s">
        <v>176</v>
      </c>
      <c r="E175" s="319">
        <f t="shared" si="70"/>
        <v>0</v>
      </c>
      <c r="F175" s="319">
        <f t="shared" si="70"/>
        <v>6670</v>
      </c>
      <c r="G175" s="319">
        <f t="shared" si="70"/>
        <v>0</v>
      </c>
      <c r="H175" s="470">
        <f t="shared" si="70"/>
        <v>0</v>
      </c>
      <c r="I175" s="320" t="e">
        <f t="shared" si="55"/>
        <v>#DIV/0!</v>
      </c>
      <c r="J175" s="320" t="e">
        <f t="shared" si="56"/>
        <v>#DIV/0!</v>
      </c>
    </row>
    <row r="176" spans="1:10" ht="14.4" customHeight="1" x14ac:dyDescent="0.3">
      <c r="A176" s="398">
        <v>3</v>
      </c>
      <c r="B176" s="399"/>
      <c r="C176" s="400"/>
      <c r="D176" s="401" t="s">
        <v>6</v>
      </c>
      <c r="E176" s="322">
        <f t="shared" si="70"/>
        <v>0</v>
      </c>
      <c r="F176" s="322">
        <f t="shared" si="70"/>
        <v>6670</v>
      </c>
      <c r="G176" s="322">
        <f t="shared" si="70"/>
        <v>0</v>
      </c>
      <c r="H176" s="471">
        <f t="shared" si="70"/>
        <v>0</v>
      </c>
      <c r="I176" s="323" t="e">
        <f t="shared" si="55"/>
        <v>#DIV/0!</v>
      </c>
      <c r="J176" s="323" t="e">
        <f t="shared" si="56"/>
        <v>#DIV/0!</v>
      </c>
    </row>
    <row r="177" spans="1:12" ht="39.6" x14ac:dyDescent="0.3">
      <c r="A177" s="540">
        <v>37</v>
      </c>
      <c r="B177" s="541"/>
      <c r="C177" s="542"/>
      <c r="D177" s="402" t="s">
        <v>43</v>
      </c>
      <c r="E177" s="325">
        <f>SUM(E178)</f>
        <v>0</v>
      </c>
      <c r="F177" s="325">
        <v>6670</v>
      </c>
      <c r="G177" s="325">
        <f t="shared" si="70"/>
        <v>0</v>
      </c>
      <c r="H177" s="472">
        <v>0</v>
      </c>
      <c r="I177" s="326" t="e">
        <f t="shared" si="55"/>
        <v>#DIV/0!</v>
      </c>
      <c r="J177" s="326" t="e">
        <f t="shared" si="56"/>
        <v>#DIV/0!</v>
      </c>
    </row>
    <row r="178" spans="1:12" ht="26.4" x14ac:dyDescent="0.3">
      <c r="A178" s="370">
        <v>372</v>
      </c>
      <c r="B178" s="371"/>
      <c r="C178" s="372"/>
      <c r="D178" s="329" t="s">
        <v>203</v>
      </c>
      <c r="E178" s="56">
        <f>SUM(E179)</f>
        <v>0</v>
      </c>
      <c r="F178" s="56"/>
      <c r="G178" s="56"/>
      <c r="H178" s="278"/>
      <c r="I178" s="330" t="e">
        <f t="shared" si="55"/>
        <v>#DIV/0!</v>
      </c>
      <c r="J178" s="330" t="e">
        <f t="shared" si="56"/>
        <v>#DIV/0!</v>
      </c>
    </row>
    <row r="179" spans="1:12" ht="26.4" x14ac:dyDescent="0.3">
      <c r="A179" s="373">
        <v>3722</v>
      </c>
      <c r="B179" s="374"/>
      <c r="C179" s="375"/>
      <c r="D179" s="297" t="s">
        <v>214</v>
      </c>
      <c r="E179" s="123"/>
      <c r="F179" s="123">
        <v>6670</v>
      </c>
      <c r="G179" s="123"/>
      <c r="H179" s="279">
        <v>0</v>
      </c>
      <c r="I179" s="305" t="e">
        <f t="shared" si="55"/>
        <v>#DIV/0!</v>
      </c>
      <c r="J179" s="305" t="e">
        <f t="shared" si="56"/>
        <v>#DIV/0!</v>
      </c>
    </row>
    <row r="180" spans="1:12" ht="23.4" customHeight="1" x14ac:dyDescent="0.3">
      <c r="A180" s="549" t="s">
        <v>215</v>
      </c>
      <c r="B180" s="550"/>
      <c r="C180" s="551"/>
      <c r="D180" s="403" t="s">
        <v>216</v>
      </c>
      <c r="E180" s="316">
        <f t="shared" ref="E180:H182" si="71">SUM(E181)</f>
        <v>0</v>
      </c>
      <c r="F180" s="316">
        <f t="shared" si="71"/>
        <v>0</v>
      </c>
      <c r="G180" s="316">
        <f t="shared" si="71"/>
        <v>0</v>
      </c>
      <c r="H180" s="469">
        <f t="shared" si="71"/>
        <v>0</v>
      </c>
      <c r="I180" s="317" t="e">
        <f t="shared" si="55"/>
        <v>#DIV/0!</v>
      </c>
      <c r="J180" s="317" t="e">
        <f t="shared" si="56"/>
        <v>#DIV/0!</v>
      </c>
      <c r="L180" s="404"/>
    </row>
    <row r="181" spans="1:12" x14ac:dyDescent="0.3">
      <c r="A181" s="558" t="s">
        <v>175</v>
      </c>
      <c r="B181" s="559"/>
      <c r="C181" s="560"/>
      <c r="D181" s="405" t="s">
        <v>176</v>
      </c>
      <c r="E181" s="319">
        <f t="shared" si="71"/>
        <v>0</v>
      </c>
      <c r="F181" s="319">
        <f t="shared" si="71"/>
        <v>0</v>
      </c>
      <c r="G181" s="319">
        <f t="shared" si="71"/>
        <v>0</v>
      </c>
      <c r="H181" s="470">
        <f t="shared" si="71"/>
        <v>0</v>
      </c>
      <c r="I181" s="320" t="e">
        <f t="shared" si="55"/>
        <v>#DIV/0!</v>
      </c>
      <c r="J181" s="320" t="e">
        <f t="shared" si="56"/>
        <v>#DIV/0!</v>
      </c>
    </row>
    <row r="182" spans="1:12" ht="15" customHeight="1" x14ac:dyDescent="0.3">
      <c r="A182" s="546">
        <v>3</v>
      </c>
      <c r="B182" s="547"/>
      <c r="C182" s="548"/>
      <c r="D182" s="387" t="s">
        <v>6</v>
      </c>
      <c r="E182" s="322">
        <f t="shared" si="71"/>
        <v>0</v>
      </c>
      <c r="F182" s="322">
        <f t="shared" si="71"/>
        <v>0</v>
      </c>
      <c r="G182" s="322">
        <f t="shared" si="71"/>
        <v>0</v>
      </c>
      <c r="H182" s="471">
        <f t="shared" si="71"/>
        <v>0</v>
      </c>
      <c r="I182" s="323" t="e">
        <f t="shared" si="55"/>
        <v>#DIV/0!</v>
      </c>
      <c r="J182" s="323" t="e">
        <f t="shared" si="56"/>
        <v>#DIV/0!</v>
      </c>
    </row>
    <row r="183" spans="1:12" x14ac:dyDescent="0.3">
      <c r="A183" s="540">
        <v>32</v>
      </c>
      <c r="B183" s="541"/>
      <c r="C183" s="542"/>
      <c r="D183" s="388" t="s">
        <v>13</v>
      </c>
      <c r="E183" s="325">
        <f>SUM(E184+E187)</f>
        <v>0</v>
      </c>
      <c r="F183" s="325">
        <f t="shared" ref="F183:H183" si="72">SUM(F184+F187)</f>
        <v>0</v>
      </c>
      <c r="G183" s="325">
        <f t="shared" si="72"/>
        <v>0</v>
      </c>
      <c r="H183" s="472">
        <f t="shared" si="72"/>
        <v>0</v>
      </c>
      <c r="I183" s="326" t="e">
        <f t="shared" si="55"/>
        <v>#DIV/0!</v>
      </c>
      <c r="J183" s="326" t="e">
        <f t="shared" si="56"/>
        <v>#DIV/0!</v>
      </c>
    </row>
    <row r="184" spans="1:12" x14ac:dyDescent="0.3">
      <c r="A184" s="406">
        <v>323</v>
      </c>
      <c r="B184" s="407"/>
      <c r="C184" s="408"/>
      <c r="D184" s="389" t="s">
        <v>113</v>
      </c>
      <c r="E184" s="361">
        <f>SUM(E185+E186)</f>
        <v>0</v>
      </c>
      <c r="F184" s="361">
        <f t="shared" ref="F184:H184" si="73">SUM(F185+F186)</f>
        <v>0</v>
      </c>
      <c r="G184" s="361">
        <f t="shared" si="73"/>
        <v>0</v>
      </c>
      <c r="H184" s="474">
        <f t="shared" si="73"/>
        <v>0</v>
      </c>
      <c r="I184" s="330" t="e">
        <f t="shared" si="55"/>
        <v>#DIV/0!</v>
      </c>
      <c r="J184" s="330" t="e">
        <f t="shared" si="56"/>
        <v>#DIV/0!</v>
      </c>
    </row>
    <row r="185" spans="1:12" x14ac:dyDescent="0.3">
      <c r="A185" s="394">
        <v>3231</v>
      </c>
      <c r="B185" s="376"/>
      <c r="C185" s="377"/>
      <c r="D185" s="390" t="s">
        <v>192</v>
      </c>
      <c r="E185" s="123"/>
      <c r="F185" s="123"/>
      <c r="G185" s="123"/>
      <c r="H185" s="279"/>
      <c r="I185" s="305" t="e">
        <f t="shared" si="55"/>
        <v>#DIV/0!</v>
      </c>
      <c r="J185" s="305" t="e">
        <f t="shared" si="56"/>
        <v>#DIV/0!</v>
      </c>
    </row>
    <row r="186" spans="1:12" x14ac:dyDescent="0.3">
      <c r="A186" s="394">
        <v>3239</v>
      </c>
      <c r="B186" s="376"/>
      <c r="C186" s="377"/>
      <c r="D186" s="390" t="s">
        <v>122</v>
      </c>
      <c r="E186" s="123"/>
      <c r="F186" s="123"/>
      <c r="G186" s="123"/>
      <c r="H186" s="279"/>
      <c r="I186" s="305" t="e">
        <f t="shared" si="55"/>
        <v>#DIV/0!</v>
      </c>
      <c r="J186" s="305" t="e">
        <f t="shared" si="56"/>
        <v>#DIV/0!</v>
      </c>
    </row>
    <row r="187" spans="1:12" ht="26.4" x14ac:dyDescent="0.3">
      <c r="A187" s="350">
        <v>329</v>
      </c>
      <c r="B187" s="351"/>
      <c r="C187" s="352"/>
      <c r="D187" s="389" t="s">
        <v>123</v>
      </c>
      <c r="E187" s="56">
        <f>SUM(E188)</f>
        <v>0</v>
      </c>
      <c r="F187" s="56">
        <f t="shared" ref="F187:H187" si="74">SUM(F188)</f>
        <v>0</v>
      </c>
      <c r="G187" s="56">
        <f t="shared" si="74"/>
        <v>0</v>
      </c>
      <c r="H187" s="278">
        <f t="shared" si="74"/>
        <v>0</v>
      </c>
      <c r="I187" s="330" t="e">
        <f t="shared" si="55"/>
        <v>#DIV/0!</v>
      </c>
      <c r="J187" s="330" t="e">
        <f t="shared" si="56"/>
        <v>#DIV/0!</v>
      </c>
    </row>
    <row r="188" spans="1:12" ht="26.4" x14ac:dyDescent="0.3">
      <c r="A188" s="394">
        <v>3299</v>
      </c>
      <c r="B188" s="376"/>
      <c r="C188" s="377"/>
      <c r="D188" s="390" t="s">
        <v>123</v>
      </c>
      <c r="E188" s="123"/>
      <c r="F188" s="123"/>
      <c r="G188" s="123"/>
      <c r="H188" s="279"/>
      <c r="I188" s="305" t="e">
        <f t="shared" si="55"/>
        <v>#DIV/0!</v>
      </c>
      <c r="J188" s="305" t="e">
        <f t="shared" si="56"/>
        <v>#DIV/0!</v>
      </c>
    </row>
    <row r="189" spans="1:12" ht="14.4" customHeight="1" x14ac:dyDescent="0.3">
      <c r="A189" s="549" t="s">
        <v>217</v>
      </c>
      <c r="B189" s="550"/>
      <c r="C189" s="551"/>
      <c r="D189" s="409" t="s">
        <v>58</v>
      </c>
      <c r="E189" s="316">
        <f t="shared" ref="E189:H191" si="75">SUM(E190)</f>
        <v>1327</v>
      </c>
      <c r="F189" s="125">
        <f t="shared" si="75"/>
        <v>13675</v>
      </c>
      <c r="G189" s="316">
        <f t="shared" si="75"/>
        <v>0</v>
      </c>
      <c r="H189" s="287">
        <v>1399.56</v>
      </c>
      <c r="I189" s="317">
        <f t="shared" si="55"/>
        <v>105.46797287113789</v>
      </c>
      <c r="J189" s="317" t="e">
        <f t="shared" si="56"/>
        <v>#DIV/0!</v>
      </c>
    </row>
    <row r="190" spans="1:12" x14ac:dyDescent="0.3">
      <c r="A190" s="552" t="s">
        <v>218</v>
      </c>
      <c r="B190" s="553"/>
      <c r="C190" s="554"/>
      <c r="D190" s="397" t="s">
        <v>176</v>
      </c>
      <c r="E190" s="319">
        <f t="shared" si="75"/>
        <v>1327</v>
      </c>
      <c r="F190" s="319">
        <f t="shared" si="75"/>
        <v>13675</v>
      </c>
      <c r="G190" s="319">
        <f t="shared" si="75"/>
        <v>0</v>
      </c>
      <c r="H190" s="470">
        <f t="shared" si="75"/>
        <v>0</v>
      </c>
      <c r="I190" s="320">
        <f t="shared" si="55"/>
        <v>0</v>
      </c>
      <c r="J190" s="320" t="e">
        <f t="shared" si="56"/>
        <v>#DIV/0!</v>
      </c>
    </row>
    <row r="191" spans="1:12" x14ac:dyDescent="0.3">
      <c r="A191" s="410">
        <v>3</v>
      </c>
      <c r="B191" s="384"/>
      <c r="C191" s="385"/>
      <c r="D191" s="411" t="s">
        <v>6</v>
      </c>
      <c r="E191" s="322">
        <f t="shared" si="75"/>
        <v>1327</v>
      </c>
      <c r="F191" s="322">
        <v>13675</v>
      </c>
      <c r="G191" s="322">
        <f t="shared" si="75"/>
        <v>0</v>
      </c>
      <c r="H191" s="471">
        <f t="shared" si="75"/>
        <v>0</v>
      </c>
      <c r="I191" s="323">
        <f t="shared" si="55"/>
        <v>0</v>
      </c>
      <c r="J191" s="323" t="e">
        <f t="shared" si="56"/>
        <v>#DIV/0!</v>
      </c>
    </row>
    <row r="192" spans="1:12" x14ac:dyDescent="0.3">
      <c r="A192" s="367">
        <v>32</v>
      </c>
      <c r="B192" s="368"/>
      <c r="C192" s="369"/>
      <c r="D192" s="412" t="s">
        <v>13</v>
      </c>
      <c r="E192" s="325">
        <v>1327</v>
      </c>
      <c r="F192" s="325"/>
      <c r="G192" s="325"/>
      <c r="H192" s="472"/>
      <c r="I192" s="326">
        <f t="shared" si="55"/>
        <v>0</v>
      </c>
      <c r="J192" s="326" t="e">
        <f t="shared" si="56"/>
        <v>#DIV/0!</v>
      </c>
    </row>
    <row r="193" spans="1:10" ht="26.4" x14ac:dyDescent="0.3">
      <c r="A193" s="491" t="s">
        <v>271</v>
      </c>
      <c r="B193" s="492"/>
      <c r="C193" s="493"/>
      <c r="D193" s="412"/>
      <c r="E193" s="325">
        <v>13675</v>
      </c>
      <c r="F193" s="325">
        <v>13675</v>
      </c>
      <c r="G193" s="325"/>
      <c r="H193" s="472"/>
      <c r="I193" s="326"/>
      <c r="J193" s="326"/>
    </row>
    <row r="194" spans="1:10" x14ac:dyDescent="0.3">
      <c r="A194" s="491">
        <v>322</v>
      </c>
      <c r="B194" s="492"/>
      <c r="C194" s="493"/>
      <c r="D194" s="412"/>
      <c r="E194" s="325"/>
      <c r="F194" s="325"/>
      <c r="G194" s="325"/>
      <c r="H194" s="472">
        <v>1399.56</v>
      </c>
      <c r="I194" s="326"/>
      <c r="J194" s="326"/>
    </row>
    <row r="195" spans="1:10" x14ac:dyDescent="0.3">
      <c r="A195" s="370">
        <v>323</v>
      </c>
      <c r="B195" s="371"/>
      <c r="C195" s="372"/>
      <c r="D195" s="413" t="s">
        <v>113</v>
      </c>
      <c r="E195" s="56"/>
      <c r="F195" s="56"/>
      <c r="G195" s="56"/>
      <c r="H195" s="278"/>
      <c r="I195" s="330" t="e">
        <f t="shared" si="55"/>
        <v>#DIV/0!</v>
      </c>
      <c r="J195" s="330" t="e">
        <f t="shared" si="56"/>
        <v>#DIV/0!</v>
      </c>
    </row>
    <row r="196" spans="1:10" x14ac:dyDescent="0.3">
      <c r="A196" s="373">
        <v>3235</v>
      </c>
      <c r="B196" s="374"/>
      <c r="C196" s="375"/>
      <c r="D196" s="414" t="s">
        <v>118</v>
      </c>
      <c r="E196" s="123"/>
      <c r="F196" s="123"/>
      <c r="G196" s="123"/>
      <c r="H196" s="279"/>
      <c r="I196" s="305" t="e">
        <f t="shared" si="55"/>
        <v>#DIV/0!</v>
      </c>
      <c r="J196" s="305" t="e">
        <f t="shared" si="56"/>
        <v>#DIV/0!</v>
      </c>
    </row>
    <row r="197" spans="1:10" ht="26.4" x14ac:dyDescent="0.3">
      <c r="A197" s="549" t="s">
        <v>219</v>
      </c>
      <c r="B197" s="550"/>
      <c r="C197" s="551"/>
      <c r="D197" s="409" t="s">
        <v>220</v>
      </c>
      <c r="E197" s="125">
        <f>SUM(E198)</f>
        <v>0</v>
      </c>
      <c r="F197" s="125">
        <f>SUM(F198)</f>
        <v>12500</v>
      </c>
      <c r="G197" s="316">
        <f>SUM(G198)</f>
        <v>0</v>
      </c>
      <c r="H197" s="287">
        <f>SUM(H198)</f>
        <v>0</v>
      </c>
      <c r="I197" s="317" t="e">
        <f t="shared" si="55"/>
        <v>#DIV/0!</v>
      </c>
      <c r="J197" s="317" t="e">
        <f t="shared" si="56"/>
        <v>#DIV/0!</v>
      </c>
    </row>
    <row r="198" spans="1:10" ht="26.4" x14ac:dyDescent="0.3">
      <c r="A198" s="558" t="s">
        <v>200</v>
      </c>
      <c r="B198" s="559"/>
      <c r="C198" s="560"/>
      <c r="D198" s="415" t="s">
        <v>201</v>
      </c>
      <c r="E198" s="319">
        <f>SUM(E199+E203)</f>
        <v>0</v>
      </c>
      <c r="F198" s="319">
        <f>SUM(F199+F203)</f>
        <v>12500</v>
      </c>
      <c r="G198" s="319">
        <f>SUM(G199+G203)</f>
        <v>0</v>
      </c>
      <c r="H198" s="470">
        <f>SUM(H199+H203)</f>
        <v>0</v>
      </c>
      <c r="I198" s="320" t="e">
        <f t="shared" si="55"/>
        <v>#DIV/0!</v>
      </c>
      <c r="J198" s="320" t="e">
        <f t="shared" si="56"/>
        <v>#DIV/0!</v>
      </c>
    </row>
    <row r="199" spans="1:10" x14ac:dyDescent="0.3">
      <c r="A199" s="567">
        <v>3</v>
      </c>
      <c r="B199" s="568"/>
      <c r="C199" s="569"/>
      <c r="D199" s="416" t="s">
        <v>6</v>
      </c>
      <c r="E199" s="322">
        <f>SUM(E200)</f>
        <v>0</v>
      </c>
      <c r="F199" s="322">
        <f>SUM(F200)</f>
        <v>12500</v>
      </c>
      <c r="G199" s="322">
        <f>SUM(G200)</f>
        <v>0</v>
      </c>
      <c r="H199" s="471">
        <f>SUM(H200)</f>
        <v>0</v>
      </c>
      <c r="I199" s="323" t="e">
        <f t="shared" si="55"/>
        <v>#DIV/0!</v>
      </c>
      <c r="J199" s="323" t="e">
        <f t="shared" si="56"/>
        <v>#DIV/0!</v>
      </c>
    </row>
    <row r="200" spans="1:10" ht="39.6" x14ac:dyDescent="0.3">
      <c r="A200" s="570">
        <v>37</v>
      </c>
      <c r="B200" s="571"/>
      <c r="C200" s="572"/>
      <c r="D200" s="417" t="s">
        <v>43</v>
      </c>
      <c r="E200" s="325">
        <f>SUM(E201)</f>
        <v>0</v>
      </c>
      <c r="F200" s="325">
        <v>12500</v>
      </c>
      <c r="G200" s="325">
        <f t="shared" ref="G200:H201" si="76">SUM(G201)</f>
        <v>0</v>
      </c>
      <c r="H200" s="472">
        <f t="shared" si="76"/>
        <v>0</v>
      </c>
      <c r="I200" s="326" t="e">
        <f t="shared" si="55"/>
        <v>#DIV/0!</v>
      </c>
      <c r="J200" s="326" t="e">
        <f t="shared" si="56"/>
        <v>#DIV/0!</v>
      </c>
    </row>
    <row r="201" spans="1:10" ht="26.4" x14ac:dyDescent="0.3">
      <c r="A201" s="418">
        <v>372</v>
      </c>
      <c r="B201" s="419"/>
      <c r="C201" s="420"/>
      <c r="D201" s="329" t="s">
        <v>203</v>
      </c>
      <c r="E201" s="56">
        <f>SUM(E202)</f>
        <v>0</v>
      </c>
      <c r="F201" s="56"/>
      <c r="G201" s="56">
        <f t="shared" si="76"/>
        <v>0</v>
      </c>
      <c r="H201" s="278"/>
      <c r="I201" s="330" t="e">
        <f t="shared" si="55"/>
        <v>#DIV/0!</v>
      </c>
      <c r="J201" s="330" t="e">
        <f t="shared" si="56"/>
        <v>#DIV/0!</v>
      </c>
    </row>
    <row r="202" spans="1:10" ht="26.4" x14ac:dyDescent="0.3">
      <c r="A202" s="421">
        <v>3722</v>
      </c>
      <c r="B202" s="422"/>
      <c r="C202" s="423"/>
      <c r="D202" s="297" t="s">
        <v>214</v>
      </c>
      <c r="E202" s="123"/>
      <c r="F202" s="123">
        <v>12500</v>
      </c>
      <c r="G202" s="123"/>
      <c r="H202" s="279"/>
      <c r="I202" s="305" t="e">
        <f t="shared" si="55"/>
        <v>#DIV/0!</v>
      </c>
      <c r="J202" s="305" t="e">
        <f t="shared" si="56"/>
        <v>#DIV/0!</v>
      </c>
    </row>
    <row r="203" spans="1:10" ht="26.4" x14ac:dyDescent="0.3">
      <c r="A203" s="567">
        <v>4</v>
      </c>
      <c r="B203" s="568"/>
      <c r="C203" s="569"/>
      <c r="D203" s="416" t="s">
        <v>8</v>
      </c>
      <c r="E203" s="322">
        <f>SUM(E204)</f>
        <v>0</v>
      </c>
      <c r="F203" s="322">
        <f t="shared" ref="F203:H205" si="77">SUM(F204)</f>
        <v>0</v>
      </c>
      <c r="G203" s="322">
        <f t="shared" si="77"/>
        <v>0</v>
      </c>
      <c r="H203" s="471">
        <f t="shared" si="77"/>
        <v>0</v>
      </c>
      <c r="I203" s="323" t="e">
        <f t="shared" si="55"/>
        <v>#DIV/0!</v>
      </c>
      <c r="J203" s="323" t="e">
        <f t="shared" si="56"/>
        <v>#DIV/0!</v>
      </c>
    </row>
    <row r="204" spans="1:10" ht="26.4" x14ac:dyDescent="0.3">
      <c r="A204" s="570">
        <v>42</v>
      </c>
      <c r="B204" s="571"/>
      <c r="C204" s="572"/>
      <c r="D204" s="388" t="s">
        <v>20</v>
      </c>
      <c r="E204" s="325">
        <f>SUM(E205)</f>
        <v>0</v>
      </c>
      <c r="F204" s="325">
        <f t="shared" si="77"/>
        <v>0</v>
      </c>
      <c r="G204" s="325">
        <f t="shared" si="77"/>
        <v>0</v>
      </c>
      <c r="H204" s="472">
        <f t="shared" si="77"/>
        <v>0</v>
      </c>
      <c r="I204" s="326" t="e">
        <f t="shared" si="55"/>
        <v>#DIV/0!</v>
      </c>
      <c r="J204" s="326" t="e">
        <f t="shared" si="56"/>
        <v>#DIV/0!</v>
      </c>
    </row>
    <row r="205" spans="1:10" ht="26.4" x14ac:dyDescent="0.3">
      <c r="A205" s="418">
        <v>424</v>
      </c>
      <c r="B205" s="419"/>
      <c r="C205" s="420"/>
      <c r="D205" s="389" t="s">
        <v>141</v>
      </c>
      <c r="E205" s="56">
        <f>SUM(E206)</f>
        <v>0</v>
      </c>
      <c r="F205" s="56"/>
      <c r="G205" s="56">
        <f t="shared" si="77"/>
        <v>0</v>
      </c>
      <c r="H205" s="278">
        <f t="shared" si="77"/>
        <v>0</v>
      </c>
      <c r="I205" s="330" t="e">
        <f t="shared" si="55"/>
        <v>#DIV/0!</v>
      </c>
      <c r="J205" s="330" t="e">
        <f t="shared" si="56"/>
        <v>#DIV/0!</v>
      </c>
    </row>
    <row r="206" spans="1:10" x14ac:dyDescent="0.3">
      <c r="A206" s="421">
        <v>4241</v>
      </c>
      <c r="B206" s="422"/>
      <c r="C206" s="423"/>
      <c r="D206" s="390" t="s">
        <v>142</v>
      </c>
      <c r="E206" s="123"/>
      <c r="F206" s="123"/>
      <c r="G206" s="123"/>
      <c r="H206" s="279"/>
      <c r="I206" s="305" t="e">
        <f t="shared" si="55"/>
        <v>#DIV/0!</v>
      </c>
      <c r="J206" s="305" t="e">
        <f t="shared" si="56"/>
        <v>#DIV/0!</v>
      </c>
    </row>
    <row r="207" spans="1:10" x14ac:dyDescent="0.3">
      <c r="A207" s="549" t="s">
        <v>221</v>
      </c>
      <c r="B207" s="550"/>
      <c r="C207" s="551"/>
      <c r="D207" s="409" t="s">
        <v>222</v>
      </c>
      <c r="E207" s="125">
        <f>SUM(E208)</f>
        <v>0</v>
      </c>
      <c r="F207" s="316" t="e">
        <f>SUM(F208)</f>
        <v>#REF!</v>
      </c>
      <c r="G207" s="316" t="e">
        <f>SUM(G208)</f>
        <v>#REF!</v>
      </c>
      <c r="H207" s="287">
        <f>SUM(H208)</f>
        <v>0</v>
      </c>
      <c r="I207" s="317" t="e">
        <f t="shared" ref="I207:I272" si="78">SUM(H207/E207*100)</f>
        <v>#DIV/0!</v>
      </c>
      <c r="J207" s="317" t="e">
        <f t="shared" ref="J207:J272" si="79">SUM(H207/G207*100)</f>
        <v>#REF!</v>
      </c>
    </row>
    <row r="208" spans="1:10" ht="26.4" x14ac:dyDescent="0.3">
      <c r="A208" s="558" t="s">
        <v>200</v>
      </c>
      <c r="B208" s="559"/>
      <c r="C208" s="560"/>
      <c r="D208" s="415" t="s">
        <v>201</v>
      </c>
      <c r="E208" s="319">
        <f>SUM(E209+E213)</f>
        <v>0</v>
      </c>
      <c r="F208" s="319" t="e">
        <f>SUM(F209+F215)</f>
        <v>#REF!</v>
      </c>
      <c r="G208" s="319" t="e">
        <f>SUM(G209+G213)</f>
        <v>#REF!</v>
      </c>
      <c r="H208" s="470">
        <f>SUM(H209+H213)</f>
        <v>0</v>
      </c>
      <c r="I208" s="320" t="e">
        <f t="shared" si="78"/>
        <v>#DIV/0!</v>
      </c>
      <c r="J208" s="320" t="e">
        <f t="shared" si="79"/>
        <v>#REF!</v>
      </c>
    </row>
    <row r="209" spans="1:10" x14ac:dyDescent="0.3">
      <c r="A209" s="567">
        <v>3</v>
      </c>
      <c r="B209" s="568"/>
      <c r="C209" s="569"/>
      <c r="D209" s="416" t="s">
        <v>6</v>
      </c>
      <c r="E209" s="322">
        <f>SUM(E210)</f>
        <v>0</v>
      </c>
      <c r="F209" s="322" t="e">
        <f t="shared" ref="F209:H209" si="80">SUM(F210)</f>
        <v>#REF!</v>
      </c>
      <c r="G209" s="322" t="e">
        <f t="shared" si="80"/>
        <v>#REF!</v>
      </c>
      <c r="H209" s="471">
        <f t="shared" si="80"/>
        <v>0</v>
      </c>
      <c r="I209" s="323" t="e">
        <f t="shared" si="78"/>
        <v>#DIV/0!</v>
      </c>
      <c r="J209" s="323" t="e">
        <f t="shared" si="79"/>
        <v>#REF!</v>
      </c>
    </row>
    <row r="210" spans="1:10" x14ac:dyDescent="0.3">
      <c r="A210" s="424">
        <v>32</v>
      </c>
      <c r="B210" s="425"/>
      <c r="C210" s="426"/>
      <c r="D210" s="427" t="s">
        <v>13</v>
      </c>
      <c r="E210" s="325">
        <f>SUM(H211)</f>
        <v>0</v>
      </c>
      <c r="F210" s="325" t="e">
        <f t="shared" ref="F210:H210" si="81">SUM(I211)</f>
        <v>#REF!</v>
      </c>
      <c r="G210" s="325" t="e">
        <f t="shared" si="81"/>
        <v>#REF!</v>
      </c>
      <c r="H210" s="472">
        <f t="shared" si="81"/>
        <v>0</v>
      </c>
      <c r="I210" s="326" t="e">
        <f t="shared" si="78"/>
        <v>#DIV/0!</v>
      </c>
      <c r="J210" s="326" t="e">
        <f t="shared" si="79"/>
        <v>#REF!</v>
      </c>
    </row>
    <row r="211" spans="1:10" x14ac:dyDescent="0.3">
      <c r="A211" s="428">
        <v>322</v>
      </c>
      <c r="B211" s="429"/>
      <c r="C211" s="430"/>
      <c r="D211" s="388" t="s">
        <v>106</v>
      </c>
      <c r="E211" s="431">
        <f>SUM(E212)</f>
        <v>0</v>
      </c>
      <c r="F211" s="431">
        <f t="shared" ref="F211:H211" si="82">SUM(F212)</f>
        <v>0</v>
      </c>
      <c r="G211" s="431">
        <f t="shared" si="82"/>
        <v>0</v>
      </c>
      <c r="H211" s="477">
        <f t="shared" si="82"/>
        <v>0</v>
      </c>
      <c r="I211" s="330" t="e">
        <f>SUM(#REF!/H211*100)</f>
        <v>#REF!</v>
      </c>
      <c r="J211" s="330" t="e">
        <f>SUM(#REF!/G211*100)</f>
        <v>#REF!</v>
      </c>
    </row>
    <row r="212" spans="1:10" ht="26.4" x14ac:dyDescent="0.3">
      <c r="A212" s="432">
        <v>3221</v>
      </c>
      <c r="B212" s="433"/>
      <c r="C212" s="434"/>
      <c r="D212" s="435" t="s">
        <v>190</v>
      </c>
      <c r="E212" s="123"/>
      <c r="F212" s="123"/>
      <c r="G212" s="123"/>
      <c r="H212" s="279"/>
      <c r="I212" s="305" t="e">
        <f t="shared" si="78"/>
        <v>#DIV/0!</v>
      </c>
      <c r="J212" s="305" t="e">
        <f t="shared" si="79"/>
        <v>#DIV/0!</v>
      </c>
    </row>
    <row r="213" spans="1:10" ht="26.4" x14ac:dyDescent="0.3">
      <c r="A213" s="436">
        <v>4</v>
      </c>
      <c r="B213" s="437"/>
      <c r="C213" s="438"/>
      <c r="D213" s="401" t="s">
        <v>8</v>
      </c>
      <c r="E213" s="322">
        <f>SUM(E214)</f>
        <v>0</v>
      </c>
      <c r="F213" s="322">
        <f t="shared" ref="F213:H215" si="83">SUM(F214)</f>
        <v>0</v>
      </c>
      <c r="G213" s="322">
        <f t="shared" si="83"/>
        <v>0</v>
      </c>
      <c r="H213" s="471">
        <f t="shared" si="83"/>
        <v>0</v>
      </c>
      <c r="I213" s="323" t="e">
        <f t="shared" si="78"/>
        <v>#DIV/0!</v>
      </c>
      <c r="J213" s="323" t="e">
        <f t="shared" si="79"/>
        <v>#DIV/0!</v>
      </c>
    </row>
    <row r="214" spans="1:10" ht="26.4" x14ac:dyDescent="0.3">
      <c r="A214" s="439">
        <v>42</v>
      </c>
      <c r="B214" s="440"/>
      <c r="C214" s="441"/>
      <c r="D214" s="388" t="s">
        <v>20</v>
      </c>
      <c r="E214" s="325">
        <f>SUM(E215)</f>
        <v>0</v>
      </c>
      <c r="F214" s="325">
        <f t="shared" si="83"/>
        <v>0</v>
      </c>
      <c r="G214" s="325">
        <f t="shared" si="83"/>
        <v>0</v>
      </c>
      <c r="H214" s="472">
        <f t="shared" si="83"/>
        <v>0</v>
      </c>
      <c r="I214" s="326" t="e">
        <f t="shared" si="78"/>
        <v>#DIV/0!</v>
      </c>
      <c r="J214" s="326" t="e">
        <f t="shared" si="79"/>
        <v>#DIV/0!</v>
      </c>
    </row>
    <row r="215" spans="1:10" x14ac:dyDescent="0.3">
      <c r="A215" s="573">
        <v>422</v>
      </c>
      <c r="B215" s="574"/>
      <c r="C215" s="575"/>
      <c r="D215" s="389" t="s">
        <v>204</v>
      </c>
      <c r="E215" s="56">
        <f>SUM(E216)</f>
        <v>0</v>
      </c>
      <c r="F215" s="56">
        <f t="shared" si="83"/>
        <v>0</v>
      </c>
      <c r="G215" s="56">
        <f t="shared" si="83"/>
        <v>0</v>
      </c>
      <c r="H215" s="278">
        <f t="shared" si="83"/>
        <v>0</v>
      </c>
      <c r="I215" s="330" t="e">
        <f t="shared" si="78"/>
        <v>#DIV/0!</v>
      </c>
      <c r="J215" s="330" t="e">
        <f t="shared" si="79"/>
        <v>#DIV/0!</v>
      </c>
    </row>
    <row r="216" spans="1:10" x14ac:dyDescent="0.3">
      <c r="A216" s="421">
        <v>4221</v>
      </c>
      <c r="B216" s="422"/>
      <c r="C216" s="423"/>
      <c r="D216" s="414" t="s">
        <v>153</v>
      </c>
      <c r="E216" s="123"/>
      <c r="F216" s="123"/>
      <c r="G216" s="442"/>
      <c r="H216" s="279"/>
      <c r="I216" s="305" t="e">
        <f t="shared" si="78"/>
        <v>#DIV/0!</v>
      </c>
      <c r="J216" s="305" t="e">
        <f t="shared" si="79"/>
        <v>#DIV/0!</v>
      </c>
    </row>
    <row r="217" spans="1:10" x14ac:dyDescent="0.3">
      <c r="A217" s="549" t="s">
        <v>223</v>
      </c>
      <c r="B217" s="550"/>
      <c r="C217" s="551"/>
      <c r="D217" s="409" t="s">
        <v>224</v>
      </c>
      <c r="E217" s="125">
        <f>SUM(E218+E226+E241)</f>
        <v>0</v>
      </c>
      <c r="F217" s="125">
        <v>6165</v>
      </c>
      <c r="G217" s="125">
        <f>SUM(G218+G226+G241)</f>
        <v>0</v>
      </c>
      <c r="H217" s="287">
        <v>3135</v>
      </c>
      <c r="I217" s="317" t="e">
        <f t="shared" si="78"/>
        <v>#DIV/0!</v>
      </c>
      <c r="J217" s="317" t="e">
        <f t="shared" si="79"/>
        <v>#DIV/0!</v>
      </c>
    </row>
    <row r="218" spans="1:10" ht="26.4" x14ac:dyDescent="0.3">
      <c r="A218" s="558" t="s">
        <v>225</v>
      </c>
      <c r="B218" s="559"/>
      <c r="C218" s="560"/>
      <c r="D218" s="415" t="s">
        <v>226</v>
      </c>
      <c r="E218" s="319">
        <f t="shared" ref="E218:G219" si="84">SUM(E219)</f>
        <v>0</v>
      </c>
      <c r="F218" s="319">
        <v>3165</v>
      </c>
      <c r="G218" s="319">
        <f t="shared" si="84"/>
        <v>0</v>
      </c>
      <c r="H218" s="470"/>
      <c r="I218" s="320" t="e">
        <f t="shared" si="78"/>
        <v>#DIV/0!</v>
      </c>
      <c r="J218" s="320" t="e">
        <f t="shared" si="79"/>
        <v>#DIV/0!</v>
      </c>
    </row>
    <row r="219" spans="1:10" x14ac:dyDescent="0.3">
      <c r="A219" s="567">
        <v>3</v>
      </c>
      <c r="B219" s="568"/>
      <c r="C219" s="569"/>
      <c r="D219" s="416" t="s">
        <v>6</v>
      </c>
      <c r="E219" s="322">
        <f t="shared" si="84"/>
        <v>0</v>
      </c>
      <c r="F219" s="322">
        <f t="shared" si="84"/>
        <v>0</v>
      </c>
      <c r="G219" s="322">
        <f t="shared" si="84"/>
        <v>0</v>
      </c>
      <c r="H219" s="471">
        <v>3135</v>
      </c>
      <c r="I219" s="323" t="e">
        <f t="shared" si="78"/>
        <v>#DIV/0!</v>
      </c>
      <c r="J219" s="323" t="e">
        <f t="shared" si="79"/>
        <v>#DIV/0!</v>
      </c>
    </row>
    <row r="220" spans="1:10" x14ac:dyDescent="0.3">
      <c r="A220" s="570">
        <v>32</v>
      </c>
      <c r="B220" s="571"/>
      <c r="C220" s="572"/>
      <c r="D220" s="417" t="s">
        <v>13</v>
      </c>
      <c r="E220" s="325">
        <f>SUM(E221+E223)</f>
        <v>0</v>
      </c>
      <c r="F220" s="325">
        <v>0</v>
      </c>
      <c r="G220" s="325">
        <f t="shared" ref="G220:H220" si="85">SUM(G221+G223)</f>
        <v>0</v>
      </c>
      <c r="H220" s="472">
        <f t="shared" si="85"/>
        <v>810</v>
      </c>
      <c r="I220" s="326" t="e">
        <f t="shared" si="78"/>
        <v>#DIV/0!</v>
      </c>
      <c r="J220" s="326" t="e">
        <f t="shared" si="79"/>
        <v>#DIV/0!</v>
      </c>
    </row>
    <row r="221" spans="1:10" x14ac:dyDescent="0.3">
      <c r="A221" s="418">
        <v>323</v>
      </c>
      <c r="B221" s="419"/>
      <c r="C221" s="420"/>
      <c r="D221" s="443" t="s">
        <v>113</v>
      </c>
      <c r="E221" s="56">
        <f>SUM(E222)</f>
        <v>0</v>
      </c>
      <c r="F221" s="56">
        <v>840</v>
      </c>
      <c r="G221" s="56">
        <f t="shared" ref="G221" si="86">SUM(G222)</f>
        <v>0</v>
      </c>
      <c r="H221" s="278">
        <v>810</v>
      </c>
      <c r="I221" s="330" t="e">
        <f t="shared" si="78"/>
        <v>#DIV/0!</v>
      </c>
      <c r="J221" s="330" t="e">
        <f t="shared" si="79"/>
        <v>#DIV/0!</v>
      </c>
    </row>
    <row r="222" spans="1:10" x14ac:dyDescent="0.3">
      <c r="A222" s="444">
        <v>3231</v>
      </c>
      <c r="B222" s="445"/>
      <c r="C222" s="446"/>
      <c r="D222" s="447" t="s">
        <v>192</v>
      </c>
      <c r="E222" s="123"/>
      <c r="F222" s="123"/>
      <c r="G222" s="442"/>
      <c r="H222" s="279"/>
      <c r="I222" s="305" t="e">
        <f t="shared" si="78"/>
        <v>#DIV/0!</v>
      </c>
      <c r="J222" s="305" t="e">
        <f t="shared" si="79"/>
        <v>#DIV/0!</v>
      </c>
    </row>
    <row r="223" spans="1:10" ht="26.4" x14ac:dyDescent="0.3">
      <c r="A223" s="448">
        <v>329</v>
      </c>
      <c r="B223" s="449"/>
      <c r="C223" s="449"/>
      <c r="D223" s="450" t="s">
        <v>123</v>
      </c>
      <c r="E223" s="55">
        <f>SUM(E224)</f>
        <v>0</v>
      </c>
      <c r="F223" s="55">
        <f t="shared" ref="F223:H223" si="87">SUM(F224)</f>
        <v>0</v>
      </c>
      <c r="G223" s="55">
        <f t="shared" si="87"/>
        <v>0</v>
      </c>
      <c r="H223" s="478">
        <f t="shared" si="87"/>
        <v>0</v>
      </c>
      <c r="I223" s="330" t="e">
        <f t="shared" si="78"/>
        <v>#DIV/0!</v>
      </c>
      <c r="J223" s="330" t="e">
        <f t="shared" si="79"/>
        <v>#DIV/0!</v>
      </c>
    </row>
    <row r="224" spans="1:10" ht="26.4" x14ac:dyDescent="0.3">
      <c r="A224" s="444">
        <v>3299</v>
      </c>
      <c r="B224" s="445"/>
      <c r="C224" s="446"/>
      <c r="D224" s="451" t="s">
        <v>123</v>
      </c>
      <c r="E224" s="123"/>
      <c r="F224" s="123"/>
      <c r="G224" s="442"/>
      <c r="H224" s="279"/>
      <c r="I224" s="305" t="e">
        <f t="shared" si="78"/>
        <v>#DIV/0!</v>
      </c>
      <c r="J224" s="305" t="e">
        <f t="shared" si="79"/>
        <v>#DIV/0!</v>
      </c>
    </row>
    <row r="225" spans="1:10" x14ac:dyDescent="0.3">
      <c r="A225" s="444">
        <v>422</v>
      </c>
      <c r="B225" s="445"/>
      <c r="C225" s="446"/>
      <c r="D225" s="451"/>
      <c r="E225" s="123">
        <v>3559</v>
      </c>
      <c r="F225" s="123">
        <v>2325</v>
      </c>
      <c r="G225" s="442"/>
      <c r="H225" s="279">
        <v>2325</v>
      </c>
      <c r="I225" s="305"/>
      <c r="J225" s="305"/>
    </row>
    <row r="226" spans="1:10" x14ac:dyDescent="0.3">
      <c r="A226" s="558" t="s">
        <v>227</v>
      </c>
      <c r="B226" s="559"/>
      <c r="C226" s="560"/>
      <c r="D226" s="415" t="s">
        <v>228</v>
      </c>
      <c r="E226" s="319">
        <f>SUM(E227+E237)</f>
        <v>0</v>
      </c>
      <c r="F226" s="485">
        <v>3000</v>
      </c>
      <c r="G226" s="319">
        <f t="shared" ref="G226:H226" si="88">SUM(G227+G237)</f>
        <v>0</v>
      </c>
      <c r="H226" s="470">
        <f t="shared" si="88"/>
        <v>0</v>
      </c>
      <c r="I226" s="320" t="e">
        <f t="shared" si="78"/>
        <v>#DIV/0!</v>
      </c>
      <c r="J226" s="320" t="e">
        <f t="shared" si="79"/>
        <v>#DIV/0!</v>
      </c>
    </row>
    <row r="227" spans="1:10" x14ac:dyDescent="0.3">
      <c r="A227" s="436">
        <v>3</v>
      </c>
      <c r="B227" s="437"/>
      <c r="C227" s="438"/>
      <c r="D227" s="401" t="s">
        <v>6</v>
      </c>
      <c r="E227" s="322">
        <f>SUM(E228)</f>
        <v>0</v>
      </c>
      <c r="F227" s="489">
        <v>3000</v>
      </c>
      <c r="G227" s="322">
        <f t="shared" ref="G227:H227" si="89">SUM(G228)</f>
        <v>0</v>
      </c>
      <c r="H227" s="471">
        <f t="shared" si="89"/>
        <v>0</v>
      </c>
      <c r="I227" s="323" t="e">
        <f t="shared" si="78"/>
        <v>#DIV/0!</v>
      </c>
      <c r="J227" s="323" t="e">
        <f t="shared" si="79"/>
        <v>#DIV/0!</v>
      </c>
    </row>
    <row r="228" spans="1:10" x14ac:dyDescent="0.3">
      <c r="A228" s="452">
        <v>32</v>
      </c>
      <c r="B228" s="453"/>
      <c r="C228" s="454"/>
      <c r="D228" s="427" t="s">
        <v>13</v>
      </c>
      <c r="E228" s="325">
        <f>SUM(E229+E231+E234)</f>
        <v>0</v>
      </c>
      <c r="F228" s="325">
        <v>500</v>
      </c>
      <c r="G228" s="325">
        <f t="shared" ref="G228:H228" si="90">SUM(G229+G231+G234)</f>
        <v>0</v>
      </c>
      <c r="H228" s="472">
        <f t="shared" si="90"/>
        <v>0</v>
      </c>
      <c r="I228" s="326" t="e">
        <f t="shared" si="78"/>
        <v>#DIV/0!</v>
      </c>
      <c r="J228" s="326" t="e">
        <f t="shared" si="79"/>
        <v>#DIV/0!</v>
      </c>
    </row>
    <row r="229" spans="1:10" x14ac:dyDescent="0.3">
      <c r="A229" s="418">
        <v>321</v>
      </c>
      <c r="B229" s="419"/>
      <c r="C229" s="420"/>
      <c r="D229" s="443" t="s">
        <v>102</v>
      </c>
      <c r="E229" s="56">
        <f>SUM(E230)</f>
        <v>0</v>
      </c>
      <c r="F229" s="56">
        <f t="shared" ref="F229:H229" si="91">SUM(F230)</f>
        <v>0</v>
      </c>
      <c r="G229" s="56">
        <f t="shared" si="91"/>
        <v>0</v>
      </c>
      <c r="H229" s="278">
        <f t="shared" si="91"/>
        <v>0</v>
      </c>
      <c r="I229" s="330" t="e">
        <f t="shared" si="78"/>
        <v>#DIV/0!</v>
      </c>
      <c r="J229" s="330" t="e">
        <f t="shared" si="79"/>
        <v>#DIV/0!</v>
      </c>
    </row>
    <row r="230" spans="1:10" x14ac:dyDescent="0.3">
      <c r="A230" s="444">
        <v>3211</v>
      </c>
      <c r="B230" s="445"/>
      <c r="C230" s="446"/>
      <c r="D230" s="435" t="s">
        <v>103</v>
      </c>
      <c r="E230" s="123"/>
      <c r="F230" s="123"/>
      <c r="G230" s="442"/>
      <c r="H230" s="279"/>
      <c r="I230" s="305" t="e">
        <f t="shared" si="78"/>
        <v>#DIV/0!</v>
      </c>
      <c r="J230" s="305" t="e">
        <f t="shared" si="79"/>
        <v>#DIV/0!</v>
      </c>
    </row>
    <row r="231" spans="1:10" x14ac:dyDescent="0.3">
      <c r="A231" s="448">
        <v>322</v>
      </c>
      <c r="B231" s="449"/>
      <c r="C231" s="455"/>
      <c r="D231" s="443" t="s">
        <v>106</v>
      </c>
      <c r="E231" s="56">
        <f>SUM(E232+E233)</f>
        <v>0</v>
      </c>
      <c r="F231" s="56"/>
      <c r="G231" s="56">
        <f t="shared" ref="G231:H231" si="92">SUM(G232+G233)</f>
        <v>0</v>
      </c>
      <c r="H231" s="278">
        <f t="shared" si="92"/>
        <v>0</v>
      </c>
      <c r="I231" s="330" t="e">
        <f t="shared" si="78"/>
        <v>#DIV/0!</v>
      </c>
      <c r="J231" s="330" t="e">
        <f t="shared" si="79"/>
        <v>#DIV/0!</v>
      </c>
    </row>
    <row r="232" spans="1:10" ht="26.4" x14ac:dyDescent="0.3">
      <c r="A232" s="444">
        <v>3221</v>
      </c>
      <c r="B232" s="445"/>
      <c r="C232" s="446"/>
      <c r="D232" s="435" t="s">
        <v>190</v>
      </c>
      <c r="E232" s="123"/>
      <c r="F232" s="123">
        <v>500</v>
      </c>
      <c r="G232" s="442"/>
      <c r="H232" s="279"/>
      <c r="I232" s="305" t="e">
        <f t="shared" si="78"/>
        <v>#DIV/0!</v>
      </c>
      <c r="J232" s="305" t="e">
        <f t="shared" si="79"/>
        <v>#DIV/0!</v>
      </c>
    </row>
    <row r="233" spans="1:10" x14ac:dyDescent="0.3">
      <c r="A233" s="444">
        <v>3225</v>
      </c>
      <c r="B233" s="445"/>
      <c r="C233" s="446"/>
      <c r="D233" s="435" t="s">
        <v>191</v>
      </c>
      <c r="E233" s="123"/>
      <c r="F233" s="123"/>
      <c r="G233" s="442"/>
      <c r="H233" s="279"/>
      <c r="I233" s="305" t="e">
        <f t="shared" si="78"/>
        <v>#DIV/0!</v>
      </c>
      <c r="J233" s="305" t="e">
        <f t="shared" si="79"/>
        <v>#DIV/0!</v>
      </c>
    </row>
    <row r="234" spans="1:10" x14ac:dyDescent="0.3">
      <c r="A234" s="448">
        <v>323</v>
      </c>
      <c r="B234" s="449"/>
      <c r="C234" s="455"/>
      <c r="D234" s="443" t="s">
        <v>113</v>
      </c>
      <c r="E234" s="56">
        <f>SUM(E235)</f>
        <v>0</v>
      </c>
      <c r="F234" s="56">
        <v>2500</v>
      </c>
      <c r="G234" s="56">
        <f t="shared" ref="G234" si="93">SUM(G235)</f>
        <v>0</v>
      </c>
      <c r="H234" s="278"/>
      <c r="I234" s="330" t="e">
        <f t="shared" si="78"/>
        <v>#DIV/0!</v>
      </c>
      <c r="J234" s="330" t="e">
        <f t="shared" si="79"/>
        <v>#DIV/0!</v>
      </c>
    </row>
    <row r="235" spans="1:10" x14ac:dyDescent="0.3">
      <c r="A235" s="444">
        <v>3239</v>
      </c>
      <c r="B235" s="445"/>
      <c r="C235" s="446"/>
      <c r="D235" s="435" t="s">
        <v>122</v>
      </c>
      <c r="E235" s="123"/>
      <c r="F235" s="123"/>
      <c r="G235" s="442"/>
      <c r="H235" s="279"/>
      <c r="I235" s="305" t="e">
        <f t="shared" si="78"/>
        <v>#DIV/0!</v>
      </c>
      <c r="J235" s="305" t="e">
        <f t="shared" si="79"/>
        <v>#DIV/0!</v>
      </c>
    </row>
    <row r="236" spans="1:10" x14ac:dyDescent="0.3">
      <c r="A236" s="444">
        <v>381</v>
      </c>
      <c r="B236" s="445"/>
      <c r="C236" s="446"/>
      <c r="D236" s="435"/>
      <c r="E236" s="123"/>
      <c r="F236" s="123"/>
      <c r="G236" s="442"/>
      <c r="H236" s="279"/>
      <c r="I236" s="305"/>
      <c r="J236" s="305"/>
    </row>
    <row r="237" spans="1:10" ht="26.4" x14ac:dyDescent="0.3">
      <c r="A237" s="567">
        <v>4</v>
      </c>
      <c r="B237" s="568"/>
      <c r="C237" s="569"/>
      <c r="D237" s="416" t="s">
        <v>8</v>
      </c>
      <c r="E237" s="322">
        <f>SUM(E238)</f>
        <v>0</v>
      </c>
      <c r="F237" s="322">
        <f t="shared" ref="F237:H239" si="94">SUM(F238)</f>
        <v>0</v>
      </c>
      <c r="G237" s="322">
        <f t="shared" si="94"/>
        <v>0</v>
      </c>
      <c r="H237" s="471">
        <f t="shared" si="94"/>
        <v>0</v>
      </c>
      <c r="I237" s="323" t="e">
        <f t="shared" si="78"/>
        <v>#DIV/0!</v>
      </c>
      <c r="J237" s="323" t="e">
        <f t="shared" si="79"/>
        <v>#DIV/0!</v>
      </c>
    </row>
    <row r="238" spans="1:10" ht="26.4" x14ac:dyDescent="0.3">
      <c r="A238" s="570">
        <v>42</v>
      </c>
      <c r="B238" s="571"/>
      <c r="C238" s="572"/>
      <c r="D238" s="388" t="s">
        <v>20</v>
      </c>
      <c r="E238" s="325">
        <f>SUM(E239)</f>
        <v>0</v>
      </c>
      <c r="F238" s="325">
        <f t="shared" si="94"/>
        <v>0</v>
      </c>
      <c r="G238" s="325">
        <f t="shared" si="94"/>
        <v>0</v>
      </c>
      <c r="H238" s="472">
        <f t="shared" si="94"/>
        <v>0</v>
      </c>
      <c r="I238" s="326" t="e">
        <f t="shared" si="78"/>
        <v>#DIV/0!</v>
      </c>
      <c r="J238" s="326" t="e">
        <f t="shared" si="79"/>
        <v>#DIV/0!</v>
      </c>
    </row>
    <row r="239" spans="1:10" x14ac:dyDescent="0.3">
      <c r="A239" s="418">
        <v>422</v>
      </c>
      <c r="B239" s="419"/>
      <c r="C239" s="420"/>
      <c r="D239" s="413" t="s">
        <v>204</v>
      </c>
      <c r="E239" s="56">
        <f>SUM(E240)</f>
        <v>0</v>
      </c>
      <c r="F239" s="56">
        <f t="shared" si="94"/>
        <v>0</v>
      </c>
      <c r="G239" s="56">
        <f t="shared" si="94"/>
        <v>0</v>
      </c>
      <c r="H239" s="278">
        <f t="shared" si="94"/>
        <v>0</v>
      </c>
      <c r="I239" s="330" t="e">
        <f t="shared" si="78"/>
        <v>#DIV/0!</v>
      </c>
      <c r="J239" s="330" t="e">
        <f t="shared" si="79"/>
        <v>#DIV/0!</v>
      </c>
    </row>
    <row r="240" spans="1:10" x14ac:dyDescent="0.3">
      <c r="A240" s="421">
        <v>4221</v>
      </c>
      <c r="B240" s="422"/>
      <c r="C240" s="423"/>
      <c r="D240" s="414" t="s">
        <v>153</v>
      </c>
      <c r="E240" s="123"/>
      <c r="F240" s="123"/>
      <c r="G240" s="442"/>
      <c r="H240" s="279"/>
      <c r="I240" s="305" t="e">
        <f t="shared" si="78"/>
        <v>#DIV/0!</v>
      </c>
      <c r="J240" s="305" t="e">
        <f t="shared" si="79"/>
        <v>#DIV/0!</v>
      </c>
    </row>
    <row r="241" spans="1:12" ht="26.4" x14ac:dyDescent="0.3">
      <c r="A241" s="558" t="s">
        <v>229</v>
      </c>
      <c r="B241" s="559"/>
      <c r="C241" s="560"/>
      <c r="D241" s="415" t="s">
        <v>230</v>
      </c>
      <c r="E241" s="319">
        <f>SUM(E242+E251)</f>
        <v>0</v>
      </c>
      <c r="F241" s="485">
        <v>82</v>
      </c>
      <c r="G241" s="319">
        <f t="shared" ref="G241:H241" si="95">SUM(G242+G251)</f>
        <v>0</v>
      </c>
      <c r="H241" s="470">
        <f t="shared" si="95"/>
        <v>0</v>
      </c>
      <c r="I241" s="320" t="e">
        <f t="shared" si="78"/>
        <v>#DIV/0!</v>
      </c>
      <c r="J241" s="320" t="e">
        <f t="shared" si="79"/>
        <v>#DIV/0!</v>
      </c>
    </row>
    <row r="242" spans="1:12" x14ac:dyDescent="0.3">
      <c r="A242" s="436">
        <v>3</v>
      </c>
      <c r="B242" s="437"/>
      <c r="C242" s="438"/>
      <c r="D242" s="401" t="s">
        <v>6</v>
      </c>
      <c r="E242" s="322">
        <f>SUM(E243)</f>
        <v>0</v>
      </c>
      <c r="F242" s="322">
        <f t="shared" ref="F242:H242" si="96">SUM(F243)</f>
        <v>0</v>
      </c>
      <c r="G242" s="322">
        <f t="shared" si="96"/>
        <v>0</v>
      </c>
      <c r="H242" s="471">
        <f t="shared" si="96"/>
        <v>0</v>
      </c>
      <c r="I242" s="323" t="e">
        <f t="shared" si="78"/>
        <v>#DIV/0!</v>
      </c>
      <c r="J242" s="323" t="e">
        <f t="shared" si="79"/>
        <v>#DIV/0!</v>
      </c>
    </row>
    <row r="243" spans="1:12" x14ac:dyDescent="0.3">
      <c r="A243" s="452">
        <v>32</v>
      </c>
      <c r="B243" s="453"/>
      <c r="C243" s="454"/>
      <c r="D243" s="427" t="s">
        <v>13</v>
      </c>
      <c r="E243" s="325">
        <f>SUM(E244+E246+E248)</f>
        <v>0</v>
      </c>
      <c r="F243" s="325">
        <f t="shared" ref="F243:H243" si="97">SUM(F244+F246+F248)</f>
        <v>0</v>
      </c>
      <c r="G243" s="325">
        <f t="shared" si="97"/>
        <v>0</v>
      </c>
      <c r="H243" s="472">
        <f t="shared" si="97"/>
        <v>0</v>
      </c>
      <c r="I243" s="326" t="e">
        <f t="shared" si="78"/>
        <v>#DIV/0!</v>
      </c>
      <c r="J243" s="326" t="e">
        <f t="shared" si="79"/>
        <v>#DIV/0!</v>
      </c>
    </row>
    <row r="244" spans="1:12" x14ac:dyDescent="0.3">
      <c r="A244" s="418">
        <v>321</v>
      </c>
      <c r="B244" s="419"/>
      <c r="C244" s="420"/>
      <c r="D244" s="443" t="s">
        <v>102</v>
      </c>
      <c r="E244" s="56">
        <f>SUM(E245)</f>
        <v>0</v>
      </c>
      <c r="F244" s="56">
        <f t="shared" ref="F244:H244" si="98">SUM(F245)</f>
        <v>0</v>
      </c>
      <c r="G244" s="56">
        <f t="shared" si="98"/>
        <v>0</v>
      </c>
      <c r="H244" s="278">
        <f t="shared" si="98"/>
        <v>0</v>
      </c>
      <c r="I244" s="330" t="e">
        <f t="shared" si="78"/>
        <v>#DIV/0!</v>
      </c>
      <c r="J244" s="330" t="e">
        <f t="shared" si="79"/>
        <v>#DIV/0!</v>
      </c>
    </row>
    <row r="245" spans="1:12" x14ac:dyDescent="0.3">
      <c r="A245" s="444">
        <v>3211</v>
      </c>
      <c r="B245" s="445"/>
      <c r="C245" s="446"/>
      <c r="D245" s="435" t="s">
        <v>103</v>
      </c>
      <c r="E245" s="123"/>
      <c r="F245" s="123"/>
      <c r="G245" s="442"/>
      <c r="H245" s="279"/>
      <c r="I245" s="305" t="e">
        <f t="shared" si="78"/>
        <v>#DIV/0!</v>
      </c>
      <c r="J245" s="305" t="e">
        <f t="shared" si="79"/>
        <v>#DIV/0!</v>
      </c>
    </row>
    <row r="246" spans="1:12" x14ac:dyDescent="0.3">
      <c r="A246" s="448">
        <v>322</v>
      </c>
      <c r="B246" s="449"/>
      <c r="C246" s="455"/>
      <c r="D246" s="443" t="s">
        <v>106</v>
      </c>
      <c r="E246" s="56">
        <f>SUM(E247+E248)</f>
        <v>0</v>
      </c>
      <c r="F246" s="56">
        <f t="shared" ref="F246:H246" si="99">SUM(F247+F248)</f>
        <v>0</v>
      </c>
      <c r="G246" s="56">
        <f t="shared" si="99"/>
        <v>0</v>
      </c>
      <c r="H246" s="278">
        <f t="shared" si="99"/>
        <v>0</v>
      </c>
      <c r="I246" s="330" t="e">
        <f t="shared" si="78"/>
        <v>#DIV/0!</v>
      </c>
      <c r="J246" s="330" t="e">
        <f t="shared" si="79"/>
        <v>#DIV/0!</v>
      </c>
    </row>
    <row r="247" spans="1:12" ht="26.4" x14ac:dyDescent="0.3">
      <c r="A247" s="444">
        <v>3221</v>
      </c>
      <c r="B247" s="445"/>
      <c r="C247" s="446"/>
      <c r="D247" s="435" t="s">
        <v>190</v>
      </c>
      <c r="E247" s="123"/>
      <c r="F247" s="123"/>
      <c r="G247" s="442"/>
      <c r="H247" s="279"/>
      <c r="I247" s="305" t="e">
        <f t="shared" si="78"/>
        <v>#DIV/0!</v>
      </c>
      <c r="J247" s="305" t="e">
        <f t="shared" si="79"/>
        <v>#DIV/0!</v>
      </c>
    </row>
    <row r="248" spans="1:12" x14ac:dyDescent="0.3">
      <c r="A248" s="444">
        <v>3225</v>
      </c>
      <c r="B248" s="445"/>
      <c r="C248" s="446"/>
      <c r="D248" s="435" t="s">
        <v>191</v>
      </c>
      <c r="E248" s="123"/>
      <c r="F248" s="123"/>
      <c r="G248" s="442"/>
      <c r="H248" s="279"/>
      <c r="I248" s="305" t="e">
        <f t="shared" si="78"/>
        <v>#DIV/0!</v>
      </c>
      <c r="J248" s="305" t="e">
        <f t="shared" si="79"/>
        <v>#DIV/0!</v>
      </c>
    </row>
    <row r="249" spans="1:12" x14ac:dyDescent="0.3">
      <c r="A249" s="448">
        <v>323</v>
      </c>
      <c r="B249" s="449"/>
      <c r="C249" s="455"/>
      <c r="D249" s="443" t="s">
        <v>113</v>
      </c>
      <c r="E249" s="172">
        <f>SUM(E250)</f>
        <v>0</v>
      </c>
      <c r="F249" s="172">
        <v>82</v>
      </c>
      <c r="G249" s="172">
        <f t="shared" ref="G249:H249" si="100">SUM(G250)</f>
        <v>0</v>
      </c>
      <c r="H249" s="237">
        <f t="shared" si="100"/>
        <v>0</v>
      </c>
      <c r="I249" s="330">
        <f>SUM(H249/F249*100)</f>
        <v>0</v>
      </c>
      <c r="J249" s="330" t="e">
        <f t="shared" si="79"/>
        <v>#DIV/0!</v>
      </c>
    </row>
    <row r="250" spans="1:12" x14ac:dyDescent="0.3">
      <c r="A250" s="444">
        <v>3239</v>
      </c>
      <c r="B250" s="445"/>
      <c r="C250" s="446"/>
      <c r="D250" s="435" t="s">
        <v>122</v>
      </c>
      <c r="E250" s="123"/>
      <c r="F250" s="123"/>
      <c r="G250" s="442"/>
      <c r="H250" s="279"/>
      <c r="I250" s="305" t="e">
        <f t="shared" si="78"/>
        <v>#DIV/0!</v>
      </c>
      <c r="J250" s="305" t="e">
        <f t="shared" si="79"/>
        <v>#DIV/0!</v>
      </c>
    </row>
    <row r="251" spans="1:12" ht="26.4" x14ac:dyDescent="0.3">
      <c r="A251" s="567">
        <v>4</v>
      </c>
      <c r="B251" s="568"/>
      <c r="C251" s="569"/>
      <c r="D251" s="416" t="s">
        <v>8</v>
      </c>
      <c r="E251" s="322">
        <f>SUM(E252)</f>
        <v>0</v>
      </c>
      <c r="F251" s="322">
        <f t="shared" ref="F251:H253" si="101">SUM(F252)</f>
        <v>0</v>
      </c>
      <c r="G251" s="322">
        <f t="shared" si="101"/>
        <v>0</v>
      </c>
      <c r="H251" s="471">
        <f t="shared" si="101"/>
        <v>0</v>
      </c>
      <c r="I251" s="323" t="e">
        <f t="shared" si="78"/>
        <v>#DIV/0!</v>
      </c>
      <c r="J251" s="323" t="e">
        <f t="shared" si="79"/>
        <v>#DIV/0!</v>
      </c>
    </row>
    <row r="252" spans="1:12" ht="26.4" x14ac:dyDescent="0.3">
      <c r="A252" s="570">
        <v>42</v>
      </c>
      <c r="B252" s="571"/>
      <c r="C252" s="572"/>
      <c r="D252" s="388" t="s">
        <v>20</v>
      </c>
      <c r="E252" s="325">
        <f>SUM(E253)</f>
        <v>0</v>
      </c>
      <c r="F252" s="325">
        <f t="shared" si="101"/>
        <v>0</v>
      </c>
      <c r="G252" s="325">
        <f t="shared" si="101"/>
        <v>0</v>
      </c>
      <c r="H252" s="472">
        <f t="shared" si="101"/>
        <v>0</v>
      </c>
      <c r="I252" s="326" t="e">
        <f t="shared" si="78"/>
        <v>#DIV/0!</v>
      </c>
      <c r="J252" s="326" t="e">
        <f t="shared" si="79"/>
        <v>#DIV/0!</v>
      </c>
    </row>
    <row r="253" spans="1:12" x14ac:dyDescent="0.3">
      <c r="A253" s="418">
        <v>422</v>
      </c>
      <c r="B253" s="419"/>
      <c r="C253" s="420"/>
      <c r="D253" s="413" t="s">
        <v>204</v>
      </c>
      <c r="E253" s="56">
        <f>SUM(E254)</f>
        <v>0</v>
      </c>
      <c r="F253" s="56">
        <f t="shared" si="101"/>
        <v>0</v>
      </c>
      <c r="G253" s="56">
        <f t="shared" si="101"/>
        <v>0</v>
      </c>
      <c r="H253" s="278">
        <f t="shared" si="101"/>
        <v>0</v>
      </c>
      <c r="I253" s="330" t="e">
        <f t="shared" si="78"/>
        <v>#DIV/0!</v>
      </c>
      <c r="J253" s="330" t="e">
        <f t="shared" si="79"/>
        <v>#DIV/0!</v>
      </c>
    </row>
    <row r="254" spans="1:12" x14ac:dyDescent="0.3">
      <c r="A254" s="421">
        <v>4221</v>
      </c>
      <c r="B254" s="422"/>
      <c r="C254" s="423"/>
      <c r="D254" s="414" t="s">
        <v>153</v>
      </c>
      <c r="E254" s="123"/>
      <c r="F254" s="123"/>
      <c r="G254" s="442"/>
      <c r="H254" s="279"/>
      <c r="I254" s="305" t="e">
        <f t="shared" si="78"/>
        <v>#DIV/0!</v>
      </c>
      <c r="J254" s="305" t="e">
        <f t="shared" si="79"/>
        <v>#DIV/0!</v>
      </c>
    </row>
    <row r="255" spans="1:12" ht="26.4" x14ac:dyDescent="0.3">
      <c r="A255" s="549" t="s">
        <v>231</v>
      </c>
      <c r="B255" s="550"/>
      <c r="C255" s="551"/>
      <c r="D255" s="409" t="s">
        <v>232</v>
      </c>
      <c r="E255" s="316">
        <f>SUM(E256+E269)</f>
        <v>0</v>
      </c>
      <c r="F255" s="316">
        <f t="shared" ref="F255:H255" si="102">SUM(F256+F269)</f>
        <v>0</v>
      </c>
      <c r="G255" s="316">
        <f t="shared" si="102"/>
        <v>0</v>
      </c>
      <c r="H255" s="469">
        <f t="shared" si="102"/>
        <v>0</v>
      </c>
      <c r="I255" s="317" t="e">
        <f t="shared" si="78"/>
        <v>#DIV/0!</v>
      </c>
      <c r="J255" s="317" t="e">
        <f t="shared" si="79"/>
        <v>#DIV/0!</v>
      </c>
    </row>
    <row r="256" spans="1:12" ht="26.4" x14ac:dyDescent="0.3">
      <c r="A256" s="558" t="s">
        <v>233</v>
      </c>
      <c r="B256" s="559"/>
      <c r="C256" s="560"/>
      <c r="D256" s="415" t="s">
        <v>234</v>
      </c>
      <c r="E256" s="319">
        <f>SUM(E257)</f>
        <v>0</v>
      </c>
      <c r="F256" s="319">
        <f t="shared" ref="F256:H256" si="103">SUM(F257)</f>
        <v>0</v>
      </c>
      <c r="G256" s="319">
        <f t="shared" si="103"/>
        <v>0</v>
      </c>
      <c r="H256" s="470">
        <f t="shared" si="103"/>
        <v>0</v>
      </c>
      <c r="I256" s="320" t="e">
        <f t="shared" si="78"/>
        <v>#DIV/0!</v>
      </c>
      <c r="J256" s="320" t="e">
        <f t="shared" si="79"/>
        <v>#DIV/0!</v>
      </c>
      <c r="L256" s="95"/>
    </row>
    <row r="257" spans="1:12" x14ac:dyDescent="0.3">
      <c r="A257" s="436">
        <v>3</v>
      </c>
      <c r="B257" s="437"/>
      <c r="C257" s="438"/>
      <c r="D257" s="401" t="s">
        <v>6</v>
      </c>
      <c r="E257" s="322">
        <f>SUM(E258+E266)</f>
        <v>0</v>
      </c>
      <c r="F257" s="322">
        <f t="shared" ref="F257:H257" si="104">SUM(F258+F266)</f>
        <v>0</v>
      </c>
      <c r="G257" s="322">
        <f t="shared" si="104"/>
        <v>0</v>
      </c>
      <c r="H257" s="471">
        <f t="shared" si="104"/>
        <v>0</v>
      </c>
      <c r="I257" s="323" t="e">
        <f t="shared" si="78"/>
        <v>#DIV/0!</v>
      </c>
      <c r="J257" s="323" t="e">
        <f t="shared" si="79"/>
        <v>#DIV/0!</v>
      </c>
    </row>
    <row r="258" spans="1:12" x14ac:dyDescent="0.3">
      <c r="A258" s="452">
        <v>32</v>
      </c>
      <c r="B258" s="453"/>
      <c r="C258" s="454"/>
      <c r="D258" s="427" t="s">
        <v>13</v>
      </c>
      <c r="E258" s="325">
        <f>SUM(E259+E261+E264)</f>
        <v>0</v>
      </c>
      <c r="F258" s="325">
        <f t="shared" ref="F258:H258" si="105">SUM(F259+F261+F264)</f>
        <v>0</v>
      </c>
      <c r="G258" s="325">
        <f t="shared" si="105"/>
        <v>0</v>
      </c>
      <c r="H258" s="472">
        <f t="shared" si="105"/>
        <v>0</v>
      </c>
      <c r="I258" s="326" t="e">
        <f t="shared" si="78"/>
        <v>#DIV/0!</v>
      </c>
      <c r="J258" s="326" t="e">
        <f t="shared" si="79"/>
        <v>#DIV/0!</v>
      </c>
    </row>
    <row r="259" spans="1:12" x14ac:dyDescent="0.3">
      <c r="A259" s="418">
        <v>321</v>
      </c>
      <c r="B259" s="419"/>
      <c r="C259" s="420"/>
      <c r="D259" s="443" t="s">
        <v>102</v>
      </c>
      <c r="E259" s="56">
        <f>SUM(E260)</f>
        <v>0</v>
      </c>
      <c r="F259" s="56">
        <f t="shared" ref="F259:H259" si="106">SUM(F260)</f>
        <v>0</v>
      </c>
      <c r="G259" s="56">
        <f t="shared" si="106"/>
        <v>0</v>
      </c>
      <c r="H259" s="278">
        <f t="shared" si="106"/>
        <v>0</v>
      </c>
      <c r="I259" s="330" t="e">
        <f t="shared" si="78"/>
        <v>#DIV/0!</v>
      </c>
      <c r="J259" s="330" t="e">
        <f t="shared" si="79"/>
        <v>#DIV/0!</v>
      </c>
    </row>
    <row r="260" spans="1:12" x14ac:dyDescent="0.3">
      <c r="A260" s="444">
        <v>3211</v>
      </c>
      <c r="B260" s="445"/>
      <c r="C260" s="446"/>
      <c r="D260" s="435" t="s">
        <v>103</v>
      </c>
      <c r="E260" s="123"/>
      <c r="F260" s="123"/>
      <c r="G260" s="442"/>
      <c r="H260" s="279"/>
      <c r="I260" s="305" t="e">
        <f t="shared" si="78"/>
        <v>#DIV/0!</v>
      </c>
      <c r="J260" s="305" t="e">
        <f t="shared" si="79"/>
        <v>#DIV/0!</v>
      </c>
    </row>
    <row r="261" spans="1:12" x14ac:dyDescent="0.3">
      <c r="A261" s="448">
        <v>322</v>
      </c>
      <c r="B261" s="449"/>
      <c r="C261" s="455"/>
      <c r="D261" s="443" t="s">
        <v>106</v>
      </c>
      <c r="E261" s="56">
        <f>SUM(E262+E263)</f>
        <v>0</v>
      </c>
      <c r="F261" s="56">
        <f t="shared" ref="F261:H261" si="107">SUM(F262+F263)</f>
        <v>0</v>
      </c>
      <c r="G261" s="56">
        <f t="shared" si="107"/>
        <v>0</v>
      </c>
      <c r="H261" s="278">
        <f t="shared" si="107"/>
        <v>0</v>
      </c>
      <c r="I261" s="330" t="e">
        <f t="shared" si="78"/>
        <v>#DIV/0!</v>
      </c>
      <c r="J261" s="330" t="e">
        <f t="shared" si="79"/>
        <v>#DIV/0!</v>
      </c>
    </row>
    <row r="262" spans="1:12" ht="26.4" x14ac:dyDescent="0.3">
      <c r="A262" s="444">
        <v>3221</v>
      </c>
      <c r="B262" s="445"/>
      <c r="C262" s="446"/>
      <c r="D262" s="435" t="s">
        <v>190</v>
      </c>
      <c r="E262" s="123"/>
      <c r="F262" s="123"/>
      <c r="G262" s="442"/>
      <c r="H262" s="279"/>
      <c r="I262" s="305" t="e">
        <f t="shared" si="78"/>
        <v>#DIV/0!</v>
      </c>
      <c r="J262" s="305" t="e">
        <f t="shared" si="79"/>
        <v>#DIV/0!</v>
      </c>
    </row>
    <row r="263" spans="1:12" x14ac:dyDescent="0.3">
      <c r="A263" s="444">
        <v>3225</v>
      </c>
      <c r="B263" s="445"/>
      <c r="C263" s="446"/>
      <c r="D263" s="435" t="s">
        <v>191</v>
      </c>
      <c r="E263" s="123"/>
      <c r="F263" s="123"/>
      <c r="G263" s="442"/>
      <c r="H263" s="279"/>
      <c r="I263" s="305" t="e">
        <f t="shared" si="78"/>
        <v>#DIV/0!</v>
      </c>
      <c r="J263" s="305" t="e">
        <f t="shared" si="79"/>
        <v>#DIV/0!</v>
      </c>
    </row>
    <row r="264" spans="1:12" x14ac:dyDescent="0.3">
      <c r="A264" s="448">
        <v>323</v>
      </c>
      <c r="B264" s="449"/>
      <c r="C264" s="455"/>
      <c r="D264" s="443" t="s">
        <v>113</v>
      </c>
      <c r="E264" s="56">
        <f>SUM(E265)</f>
        <v>0</v>
      </c>
      <c r="F264" s="56">
        <f t="shared" ref="F264:H264" si="108">SUM(F265)</f>
        <v>0</v>
      </c>
      <c r="G264" s="56">
        <f t="shared" si="108"/>
        <v>0</v>
      </c>
      <c r="H264" s="278">
        <f t="shared" si="108"/>
        <v>0</v>
      </c>
      <c r="I264" s="330" t="e">
        <f t="shared" si="78"/>
        <v>#DIV/0!</v>
      </c>
      <c r="J264" s="330" t="e">
        <f t="shared" si="79"/>
        <v>#DIV/0!</v>
      </c>
    </row>
    <row r="265" spans="1:12" x14ac:dyDescent="0.3">
      <c r="A265" s="444">
        <v>3239</v>
      </c>
      <c r="B265" s="445"/>
      <c r="C265" s="446"/>
      <c r="D265" s="435" t="s">
        <v>122</v>
      </c>
      <c r="E265" s="123"/>
      <c r="F265" s="123"/>
      <c r="G265" s="442"/>
      <c r="H265" s="279"/>
      <c r="I265" s="305" t="e">
        <f t="shared" si="78"/>
        <v>#DIV/0!</v>
      </c>
      <c r="J265" s="305" t="e">
        <f t="shared" si="79"/>
        <v>#DIV/0!</v>
      </c>
      <c r="L265" s="101"/>
    </row>
    <row r="266" spans="1:12" x14ac:dyDescent="0.3">
      <c r="A266" s="570">
        <v>34</v>
      </c>
      <c r="B266" s="571"/>
      <c r="C266" s="572"/>
      <c r="D266" s="417" t="s">
        <v>44</v>
      </c>
      <c r="E266" s="325">
        <f>SUM(E267)</f>
        <v>0</v>
      </c>
      <c r="F266" s="325">
        <f t="shared" ref="F266:H267" si="109">SUM(F267)</f>
        <v>0</v>
      </c>
      <c r="G266" s="325">
        <f t="shared" si="109"/>
        <v>0</v>
      </c>
      <c r="H266" s="472">
        <f t="shared" si="109"/>
        <v>0</v>
      </c>
      <c r="I266" s="326" t="e">
        <f t="shared" si="78"/>
        <v>#DIV/0!</v>
      </c>
      <c r="J266" s="326" t="e">
        <f t="shared" si="79"/>
        <v>#DIV/0!</v>
      </c>
    </row>
    <row r="267" spans="1:12" x14ac:dyDescent="0.3">
      <c r="A267" s="573">
        <v>343</v>
      </c>
      <c r="B267" s="574"/>
      <c r="C267" s="575"/>
      <c r="D267" s="450" t="s">
        <v>148</v>
      </c>
      <c r="E267" s="56">
        <f>SUM(E268)</f>
        <v>0</v>
      </c>
      <c r="F267" s="56">
        <f t="shared" si="109"/>
        <v>0</v>
      </c>
      <c r="G267" s="56">
        <f t="shared" si="109"/>
        <v>0</v>
      </c>
      <c r="H267" s="278">
        <f t="shared" si="109"/>
        <v>0</v>
      </c>
      <c r="I267" s="330" t="e">
        <f t="shared" si="78"/>
        <v>#DIV/0!</v>
      </c>
      <c r="J267" s="330" t="e">
        <f t="shared" si="79"/>
        <v>#DIV/0!</v>
      </c>
    </row>
    <row r="268" spans="1:12" x14ac:dyDescent="0.3">
      <c r="A268" s="421">
        <v>3433</v>
      </c>
      <c r="B268" s="422"/>
      <c r="C268" s="423"/>
      <c r="D268" s="435" t="s">
        <v>132</v>
      </c>
      <c r="E268" s="123"/>
      <c r="F268" s="123"/>
      <c r="G268" s="442"/>
      <c r="H268" s="279"/>
      <c r="I268" s="305" t="e">
        <f t="shared" si="78"/>
        <v>#DIV/0!</v>
      </c>
      <c r="J268" s="305" t="e">
        <f t="shared" si="79"/>
        <v>#DIV/0!</v>
      </c>
    </row>
    <row r="269" spans="1:12" ht="26.4" x14ac:dyDescent="0.3">
      <c r="A269" s="558" t="s">
        <v>235</v>
      </c>
      <c r="B269" s="559"/>
      <c r="C269" s="560"/>
      <c r="D269" s="415" t="s">
        <v>236</v>
      </c>
      <c r="E269" s="319">
        <f>SUM(E278)</f>
        <v>0</v>
      </c>
      <c r="F269" s="319">
        <f t="shared" ref="F269:H269" si="110">SUM(F278)</f>
        <v>0</v>
      </c>
      <c r="G269" s="319">
        <f t="shared" si="110"/>
        <v>0</v>
      </c>
      <c r="H269" s="470">
        <f t="shared" si="110"/>
        <v>0</v>
      </c>
      <c r="I269" s="320" t="e">
        <f t="shared" si="78"/>
        <v>#DIV/0!</v>
      </c>
      <c r="J269" s="320" t="e">
        <f t="shared" si="79"/>
        <v>#DIV/0!</v>
      </c>
    </row>
    <row r="270" spans="1:12" x14ac:dyDescent="0.3">
      <c r="A270" s="436">
        <v>3</v>
      </c>
      <c r="B270" s="437"/>
      <c r="C270" s="438"/>
      <c r="D270" s="401" t="s">
        <v>6</v>
      </c>
      <c r="E270" s="322">
        <f>SUM(E271+E279)</f>
        <v>0</v>
      </c>
      <c r="F270" s="322">
        <f t="shared" ref="F270:H270" si="111">SUM(F271+F279)</f>
        <v>0</v>
      </c>
      <c r="G270" s="322">
        <f t="shared" si="111"/>
        <v>0</v>
      </c>
      <c r="H270" s="471">
        <f t="shared" si="111"/>
        <v>0</v>
      </c>
      <c r="I270" s="323" t="e">
        <f t="shared" si="78"/>
        <v>#DIV/0!</v>
      </c>
      <c r="J270" s="323" t="e">
        <f t="shared" si="79"/>
        <v>#DIV/0!</v>
      </c>
    </row>
    <row r="271" spans="1:12" x14ac:dyDescent="0.3">
      <c r="A271" s="452">
        <v>32</v>
      </c>
      <c r="B271" s="453"/>
      <c r="C271" s="454"/>
      <c r="D271" s="427" t="s">
        <v>13</v>
      </c>
      <c r="E271" s="325">
        <f>SUM(E272+E274+E277)</f>
        <v>0</v>
      </c>
      <c r="F271" s="325">
        <f t="shared" ref="F271:H271" si="112">SUM(F272+F274+F277)</f>
        <v>0</v>
      </c>
      <c r="G271" s="325">
        <f t="shared" si="112"/>
        <v>0</v>
      </c>
      <c r="H271" s="472">
        <f t="shared" si="112"/>
        <v>0</v>
      </c>
      <c r="I271" s="326" t="e">
        <f t="shared" si="78"/>
        <v>#DIV/0!</v>
      </c>
      <c r="J271" s="326" t="e">
        <f t="shared" si="79"/>
        <v>#DIV/0!</v>
      </c>
    </row>
    <row r="272" spans="1:12" x14ac:dyDescent="0.3">
      <c r="A272" s="418">
        <v>321</v>
      </c>
      <c r="B272" s="419"/>
      <c r="C272" s="420"/>
      <c r="D272" s="443" t="s">
        <v>102</v>
      </c>
      <c r="E272" s="56">
        <f>SUM(E273)</f>
        <v>0</v>
      </c>
      <c r="F272" s="56">
        <f t="shared" ref="F272:H272" si="113">SUM(F273)</f>
        <v>0</v>
      </c>
      <c r="G272" s="56">
        <f t="shared" si="113"/>
        <v>0</v>
      </c>
      <c r="H272" s="278">
        <f t="shared" si="113"/>
        <v>0</v>
      </c>
      <c r="I272" s="330" t="e">
        <f t="shared" si="78"/>
        <v>#DIV/0!</v>
      </c>
      <c r="J272" s="330" t="e">
        <f t="shared" si="79"/>
        <v>#DIV/0!</v>
      </c>
    </row>
    <row r="273" spans="1:10" x14ac:dyDescent="0.3">
      <c r="A273" s="444">
        <v>3211</v>
      </c>
      <c r="B273" s="445"/>
      <c r="C273" s="446"/>
      <c r="D273" s="435" t="s">
        <v>103</v>
      </c>
      <c r="E273" s="123"/>
      <c r="F273" s="123"/>
      <c r="G273" s="442"/>
      <c r="H273" s="279"/>
      <c r="I273" s="305" t="e">
        <f t="shared" ref="I273:I332" si="114">SUM(H273/E273*100)</f>
        <v>#DIV/0!</v>
      </c>
      <c r="J273" s="305" t="e">
        <f t="shared" ref="J273:J332" si="115">SUM(H273/G273*100)</f>
        <v>#DIV/0!</v>
      </c>
    </row>
    <row r="274" spans="1:10" x14ac:dyDescent="0.3">
      <c r="A274" s="448">
        <v>322</v>
      </c>
      <c r="B274" s="449"/>
      <c r="C274" s="455"/>
      <c r="D274" s="443" t="s">
        <v>106</v>
      </c>
      <c r="E274" s="56">
        <f>SUM(E275+E276)</f>
        <v>0</v>
      </c>
      <c r="F274" s="56">
        <f t="shared" ref="F274:H274" si="116">SUM(F275+F276)</f>
        <v>0</v>
      </c>
      <c r="G274" s="56">
        <f t="shared" si="116"/>
        <v>0</v>
      </c>
      <c r="H274" s="278">
        <f t="shared" si="116"/>
        <v>0</v>
      </c>
      <c r="I274" s="330" t="e">
        <f t="shared" si="114"/>
        <v>#DIV/0!</v>
      </c>
      <c r="J274" s="330" t="e">
        <f t="shared" si="115"/>
        <v>#DIV/0!</v>
      </c>
    </row>
    <row r="275" spans="1:10" ht="26.4" x14ac:dyDescent="0.3">
      <c r="A275" s="444">
        <v>3221</v>
      </c>
      <c r="B275" s="445"/>
      <c r="C275" s="446"/>
      <c r="D275" s="435" t="s">
        <v>190</v>
      </c>
      <c r="E275" s="123"/>
      <c r="F275" s="123"/>
      <c r="G275" s="442"/>
      <c r="H275" s="279"/>
      <c r="I275" s="305" t="e">
        <f t="shared" si="114"/>
        <v>#DIV/0!</v>
      </c>
      <c r="J275" s="305" t="e">
        <f t="shared" si="115"/>
        <v>#DIV/0!</v>
      </c>
    </row>
    <row r="276" spans="1:10" x14ac:dyDescent="0.3">
      <c r="A276" s="444">
        <v>3225</v>
      </c>
      <c r="B276" s="445"/>
      <c r="C276" s="446"/>
      <c r="D276" s="435" t="s">
        <v>191</v>
      </c>
      <c r="E276" s="123"/>
      <c r="F276" s="123"/>
      <c r="G276" s="442"/>
      <c r="H276" s="279"/>
      <c r="I276" s="305" t="e">
        <f t="shared" si="114"/>
        <v>#DIV/0!</v>
      </c>
      <c r="J276" s="305" t="e">
        <f t="shared" si="115"/>
        <v>#DIV/0!</v>
      </c>
    </row>
    <row r="277" spans="1:10" x14ac:dyDescent="0.3">
      <c r="A277" s="448">
        <v>323</v>
      </c>
      <c r="B277" s="449"/>
      <c r="C277" s="455"/>
      <c r="D277" s="443" t="s">
        <v>113</v>
      </c>
      <c r="E277" s="56">
        <f>SUM(E278)</f>
        <v>0</v>
      </c>
      <c r="F277" s="56">
        <f t="shared" ref="F277:H277" si="117">SUM(F278)</f>
        <v>0</v>
      </c>
      <c r="G277" s="56">
        <f t="shared" si="117"/>
        <v>0</v>
      </c>
      <c r="H277" s="278">
        <f t="shared" si="117"/>
        <v>0</v>
      </c>
      <c r="I277" s="330" t="e">
        <f t="shared" si="114"/>
        <v>#DIV/0!</v>
      </c>
      <c r="J277" s="330" t="e">
        <f t="shared" si="115"/>
        <v>#DIV/0!</v>
      </c>
    </row>
    <row r="278" spans="1:10" x14ac:dyDescent="0.3">
      <c r="A278" s="444">
        <v>3239</v>
      </c>
      <c r="B278" s="445"/>
      <c r="C278" s="446"/>
      <c r="D278" s="435" t="s">
        <v>122</v>
      </c>
      <c r="E278" s="123"/>
      <c r="F278" s="123"/>
      <c r="G278" s="442"/>
      <c r="H278" s="279"/>
      <c r="I278" s="305" t="e">
        <f t="shared" si="114"/>
        <v>#DIV/0!</v>
      </c>
      <c r="J278" s="305" t="e">
        <f t="shared" si="115"/>
        <v>#DIV/0!</v>
      </c>
    </row>
    <row r="279" spans="1:10" x14ac:dyDescent="0.3">
      <c r="A279" s="570">
        <v>34</v>
      </c>
      <c r="B279" s="571"/>
      <c r="C279" s="572"/>
      <c r="D279" s="417" t="s">
        <v>44</v>
      </c>
      <c r="E279" s="325">
        <f>SUM(E280)</f>
        <v>0</v>
      </c>
      <c r="F279" s="325">
        <f t="shared" ref="F279:H280" si="118">SUM(F280)</f>
        <v>0</v>
      </c>
      <c r="G279" s="325">
        <f t="shared" si="118"/>
        <v>0</v>
      </c>
      <c r="H279" s="472">
        <f t="shared" si="118"/>
        <v>0</v>
      </c>
      <c r="I279" s="326" t="e">
        <f t="shared" si="114"/>
        <v>#DIV/0!</v>
      </c>
      <c r="J279" s="326" t="e">
        <f t="shared" si="115"/>
        <v>#DIV/0!</v>
      </c>
    </row>
    <row r="280" spans="1:10" x14ac:dyDescent="0.3">
      <c r="A280" s="573">
        <v>343</v>
      </c>
      <c r="B280" s="574"/>
      <c r="C280" s="575"/>
      <c r="D280" s="450" t="s">
        <v>148</v>
      </c>
      <c r="E280" s="56">
        <f>SUM(E281)</f>
        <v>0</v>
      </c>
      <c r="F280" s="56">
        <f t="shared" si="118"/>
        <v>0</v>
      </c>
      <c r="G280" s="56">
        <f t="shared" si="118"/>
        <v>0</v>
      </c>
      <c r="H280" s="278">
        <f t="shared" si="118"/>
        <v>0</v>
      </c>
      <c r="I280" s="330" t="e">
        <f t="shared" si="114"/>
        <v>#DIV/0!</v>
      </c>
      <c r="J280" s="330" t="e">
        <f t="shared" si="115"/>
        <v>#DIV/0!</v>
      </c>
    </row>
    <row r="281" spans="1:10" x14ac:dyDescent="0.3">
      <c r="A281" s="421">
        <v>3433</v>
      </c>
      <c r="B281" s="422"/>
      <c r="C281" s="423"/>
      <c r="D281" s="435" t="s">
        <v>132</v>
      </c>
      <c r="E281" s="123"/>
      <c r="F281" s="123"/>
      <c r="G281" s="442"/>
      <c r="H281" s="279"/>
      <c r="I281" s="305" t="e">
        <f t="shared" si="114"/>
        <v>#DIV/0!</v>
      </c>
      <c r="J281" s="305" t="e">
        <f t="shared" si="115"/>
        <v>#DIV/0!</v>
      </c>
    </row>
    <row r="282" spans="1:10" ht="26.4" x14ac:dyDescent="0.3">
      <c r="A282" s="549" t="s">
        <v>237</v>
      </c>
      <c r="B282" s="550"/>
      <c r="C282" s="551"/>
      <c r="D282" s="409" t="s">
        <v>238</v>
      </c>
      <c r="E282" s="125">
        <f t="shared" ref="E282:H286" si="119">SUM(E283)</f>
        <v>0</v>
      </c>
      <c r="F282" s="125">
        <f t="shared" si="119"/>
        <v>20000</v>
      </c>
      <c r="G282" s="125">
        <f t="shared" si="119"/>
        <v>0</v>
      </c>
      <c r="H282" s="287">
        <v>0</v>
      </c>
      <c r="I282" s="317" t="e">
        <f t="shared" si="114"/>
        <v>#DIV/0!</v>
      </c>
      <c r="J282" s="317" t="e">
        <f t="shared" si="115"/>
        <v>#DIV/0!</v>
      </c>
    </row>
    <row r="283" spans="1:10" ht="26.4" x14ac:dyDescent="0.3">
      <c r="A283" s="558" t="s">
        <v>239</v>
      </c>
      <c r="B283" s="559"/>
      <c r="C283" s="560"/>
      <c r="D283" s="415" t="s">
        <v>201</v>
      </c>
      <c r="E283" s="319">
        <f t="shared" si="119"/>
        <v>0</v>
      </c>
      <c r="F283" s="319">
        <f t="shared" si="119"/>
        <v>20000</v>
      </c>
      <c r="G283" s="319">
        <f t="shared" si="119"/>
        <v>0</v>
      </c>
      <c r="H283" s="470">
        <f t="shared" si="119"/>
        <v>0</v>
      </c>
      <c r="I283" s="320" t="e">
        <f t="shared" si="114"/>
        <v>#DIV/0!</v>
      </c>
      <c r="J283" s="320" t="e">
        <f t="shared" si="115"/>
        <v>#DIV/0!</v>
      </c>
    </row>
    <row r="284" spans="1:10" x14ac:dyDescent="0.3">
      <c r="A284" s="567">
        <v>3</v>
      </c>
      <c r="B284" s="568"/>
      <c r="C284" s="569"/>
      <c r="D284" s="416" t="s">
        <v>6</v>
      </c>
      <c r="E284" s="322">
        <f t="shared" si="119"/>
        <v>0</v>
      </c>
      <c r="F284" s="322">
        <f t="shared" si="119"/>
        <v>20000</v>
      </c>
      <c r="G284" s="322">
        <f t="shared" si="119"/>
        <v>0</v>
      </c>
      <c r="H284" s="471">
        <f t="shared" si="119"/>
        <v>0</v>
      </c>
      <c r="I284" s="323" t="e">
        <f t="shared" si="114"/>
        <v>#DIV/0!</v>
      </c>
      <c r="J284" s="323" t="e">
        <f t="shared" si="115"/>
        <v>#DIV/0!</v>
      </c>
    </row>
    <row r="285" spans="1:10" x14ac:dyDescent="0.3">
      <c r="A285" s="570">
        <v>32</v>
      </c>
      <c r="B285" s="571"/>
      <c r="C285" s="572"/>
      <c r="D285" s="417" t="s">
        <v>13</v>
      </c>
      <c r="E285" s="325">
        <f>SUM(E286)</f>
        <v>0</v>
      </c>
      <c r="F285" s="325">
        <f t="shared" si="119"/>
        <v>20000</v>
      </c>
      <c r="G285" s="325">
        <f t="shared" si="119"/>
        <v>0</v>
      </c>
      <c r="H285" s="472">
        <f t="shared" si="119"/>
        <v>0</v>
      </c>
      <c r="I285" s="326" t="e">
        <f t="shared" si="114"/>
        <v>#DIV/0!</v>
      </c>
      <c r="J285" s="326" t="e">
        <f t="shared" si="115"/>
        <v>#DIV/0!</v>
      </c>
    </row>
    <row r="286" spans="1:10" x14ac:dyDescent="0.3">
      <c r="A286" s="418">
        <v>322</v>
      </c>
      <c r="B286" s="419"/>
      <c r="C286" s="420"/>
      <c r="D286" s="443" t="s">
        <v>106</v>
      </c>
      <c r="E286" s="56">
        <f>SUM(E287)</f>
        <v>0</v>
      </c>
      <c r="F286" s="56">
        <v>20000</v>
      </c>
      <c r="G286" s="56">
        <f t="shared" si="119"/>
        <v>0</v>
      </c>
      <c r="H286" s="278">
        <f t="shared" si="119"/>
        <v>0</v>
      </c>
      <c r="I286" s="330" t="e">
        <f t="shared" si="114"/>
        <v>#DIV/0!</v>
      </c>
      <c r="J286" s="330" t="e">
        <f t="shared" si="115"/>
        <v>#DIV/0!</v>
      </c>
    </row>
    <row r="287" spans="1:10" x14ac:dyDescent="0.3">
      <c r="A287" s="421">
        <v>3222</v>
      </c>
      <c r="B287" s="422"/>
      <c r="C287" s="423"/>
      <c r="D287" s="435" t="s">
        <v>108</v>
      </c>
      <c r="E287" s="123"/>
      <c r="F287" s="123"/>
      <c r="G287" s="442"/>
      <c r="H287" s="279"/>
      <c r="I287" s="305" t="e">
        <f t="shared" si="114"/>
        <v>#DIV/0!</v>
      </c>
      <c r="J287" s="305" t="e">
        <f t="shared" si="115"/>
        <v>#DIV/0!</v>
      </c>
    </row>
    <row r="288" spans="1:10" ht="39.6" x14ac:dyDescent="0.3">
      <c r="A288" s="549" t="s">
        <v>240</v>
      </c>
      <c r="B288" s="550"/>
      <c r="C288" s="551"/>
      <c r="D288" s="409" t="s">
        <v>241</v>
      </c>
      <c r="E288" s="316">
        <f>SUM(E289)</f>
        <v>0</v>
      </c>
      <c r="F288" s="316">
        <f t="shared" ref="F288:H292" si="120">SUM(F289)</f>
        <v>167</v>
      </c>
      <c r="G288" s="316">
        <f t="shared" si="120"/>
        <v>0</v>
      </c>
      <c r="H288" s="469">
        <f t="shared" si="120"/>
        <v>168.31</v>
      </c>
      <c r="I288" s="317" t="e">
        <f t="shared" si="114"/>
        <v>#DIV/0!</v>
      </c>
      <c r="J288" s="317" t="e">
        <f t="shared" si="115"/>
        <v>#DIV/0!</v>
      </c>
    </row>
    <row r="289" spans="1:12" ht="26.4" x14ac:dyDescent="0.3">
      <c r="A289" s="456" t="s">
        <v>242</v>
      </c>
      <c r="B289" s="457" t="s">
        <v>243</v>
      </c>
      <c r="C289" s="458"/>
      <c r="D289" s="459" t="s">
        <v>201</v>
      </c>
      <c r="E289" s="319">
        <f>SUM(E290)</f>
        <v>0</v>
      </c>
      <c r="F289" s="319">
        <f t="shared" si="120"/>
        <v>167</v>
      </c>
      <c r="G289" s="319">
        <f t="shared" si="120"/>
        <v>0</v>
      </c>
      <c r="H289" s="470">
        <f t="shared" si="120"/>
        <v>168.31</v>
      </c>
      <c r="I289" s="320" t="e">
        <f t="shared" si="114"/>
        <v>#DIV/0!</v>
      </c>
      <c r="J289" s="320" t="e">
        <f t="shared" si="115"/>
        <v>#DIV/0!</v>
      </c>
      <c r="L289" s="101"/>
    </row>
    <row r="290" spans="1:12" x14ac:dyDescent="0.3">
      <c r="A290" s="567">
        <v>3</v>
      </c>
      <c r="B290" s="568"/>
      <c r="C290" s="569"/>
      <c r="D290" s="416" t="s">
        <v>6</v>
      </c>
      <c r="E290" s="322">
        <f>SUM(E291)</f>
        <v>0</v>
      </c>
      <c r="F290" s="322">
        <f t="shared" si="120"/>
        <v>167</v>
      </c>
      <c r="G290" s="322">
        <f t="shared" si="120"/>
        <v>0</v>
      </c>
      <c r="H290" s="471">
        <f t="shared" si="120"/>
        <v>168.31</v>
      </c>
      <c r="I290" s="323" t="e">
        <f t="shared" si="114"/>
        <v>#DIV/0!</v>
      </c>
      <c r="J290" s="323" t="e">
        <f t="shared" si="115"/>
        <v>#DIV/0!</v>
      </c>
    </row>
    <row r="291" spans="1:12" x14ac:dyDescent="0.3">
      <c r="A291" s="570">
        <v>38</v>
      </c>
      <c r="B291" s="571"/>
      <c r="C291" s="572"/>
      <c r="D291" s="417" t="s">
        <v>45</v>
      </c>
      <c r="E291" s="325">
        <f>SUM(E292)</f>
        <v>0</v>
      </c>
      <c r="F291" s="325">
        <f t="shared" si="120"/>
        <v>167</v>
      </c>
      <c r="G291" s="325">
        <f t="shared" si="120"/>
        <v>0</v>
      </c>
      <c r="H291" s="472">
        <f t="shared" si="120"/>
        <v>168.31</v>
      </c>
      <c r="I291" s="326" t="e">
        <f t="shared" si="114"/>
        <v>#DIV/0!</v>
      </c>
      <c r="J291" s="326" t="e">
        <f t="shared" si="115"/>
        <v>#DIV/0!</v>
      </c>
    </row>
    <row r="292" spans="1:12" x14ac:dyDescent="0.3">
      <c r="A292" s="418">
        <v>381</v>
      </c>
      <c r="B292" s="419"/>
      <c r="C292" s="420"/>
      <c r="D292" s="443" t="s">
        <v>88</v>
      </c>
      <c r="E292" s="56">
        <f>SUM(E293)</f>
        <v>0</v>
      </c>
      <c r="F292" s="56">
        <v>167</v>
      </c>
      <c r="G292" s="56">
        <f t="shared" si="120"/>
        <v>0</v>
      </c>
      <c r="H292" s="278">
        <f t="shared" si="120"/>
        <v>168.31</v>
      </c>
      <c r="I292" s="330" t="e">
        <f t="shared" si="114"/>
        <v>#DIV/0!</v>
      </c>
      <c r="J292" s="330" t="e">
        <f t="shared" si="115"/>
        <v>#DIV/0!</v>
      </c>
    </row>
    <row r="293" spans="1:12" x14ac:dyDescent="0.3">
      <c r="A293" s="421">
        <v>3812</v>
      </c>
      <c r="B293" s="422"/>
      <c r="C293" s="423"/>
      <c r="D293" s="435" t="s">
        <v>134</v>
      </c>
      <c r="E293" s="123"/>
      <c r="F293" s="123">
        <v>167</v>
      </c>
      <c r="G293" s="123"/>
      <c r="H293" s="279">
        <v>168.31</v>
      </c>
      <c r="I293" s="305" t="e">
        <f t="shared" si="114"/>
        <v>#DIV/0!</v>
      </c>
      <c r="J293" s="305" t="e">
        <f t="shared" si="115"/>
        <v>#DIV/0!</v>
      </c>
    </row>
    <row r="294" spans="1:12" x14ac:dyDescent="0.3">
      <c r="A294" s="549" t="s">
        <v>244</v>
      </c>
      <c r="B294" s="550"/>
      <c r="C294" s="551"/>
      <c r="D294" s="409" t="s">
        <v>245</v>
      </c>
      <c r="E294" s="316">
        <f>SUM(E295+E302+E307)</f>
        <v>0</v>
      </c>
      <c r="F294" s="316">
        <f t="shared" ref="F294:H294" si="121">SUM(F295+F302+F307)</f>
        <v>0</v>
      </c>
      <c r="G294" s="316">
        <f t="shared" si="121"/>
        <v>0</v>
      </c>
      <c r="H294" s="469">
        <f t="shared" si="121"/>
        <v>0</v>
      </c>
      <c r="I294" s="317" t="e">
        <f t="shared" si="114"/>
        <v>#DIV/0!</v>
      </c>
      <c r="J294" s="317" t="e">
        <f t="shared" si="115"/>
        <v>#DIV/0!</v>
      </c>
    </row>
    <row r="295" spans="1:12" x14ac:dyDescent="0.3">
      <c r="A295" s="558" t="s">
        <v>175</v>
      </c>
      <c r="B295" s="559"/>
      <c r="C295" s="560"/>
      <c r="D295" s="415" t="s">
        <v>176</v>
      </c>
      <c r="E295" s="319">
        <f t="shared" ref="E295:H296" si="122">SUM(E296)</f>
        <v>0</v>
      </c>
      <c r="F295" s="319">
        <f t="shared" si="122"/>
        <v>0</v>
      </c>
      <c r="G295" s="319">
        <f t="shared" si="122"/>
        <v>0</v>
      </c>
      <c r="H295" s="470">
        <f t="shared" si="122"/>
        <v>0</v>
      </c>
      <c r="I295" s="320" t="e">
        <f t="shared" si="114"/>
        <v>#DIV/0!</v>
      </c>
      <c r="J295" s="320" t="e">
        <f t="shared" si="115"/>
        <v>#DIV/0!</v>
      </c>
    </row>
    <row r="296" spans="1:12" x14ac:dyDescent="0.3">
      <c r="A296" s="335">
        <v>3</v>
      </c>
      <c r="B296" s="336"/>
      <c r="C296" s="337"/>
      <c r="D296" s="337" t="s">
        <v>6</v>
      </c>
      <c r="E296" s="322">
        <f>SUM(E297)</f>
        <v>0</v>
      </c>
      <c r="F296" s="322">
        <f t="shared" si="122"/>
        <v>0</v>
      </c>
      <c r="G296" s="322">
        <f t="shared" si="122"/>
        <v>0</v>
      </c>
      <c r="H296" s="471">
        <f>SUM(H297+H303)</f>
        <v>0</v>
      </c>
      <c r="I296" s="323" t="e">
        <f t="shared" si="114"/>
        <v>#DIV/0!</v>
      </c>
      <c r="J296" s="323" t="e">
        <f t="shared" si="115"/>
        <v>#DIV/0!</v>
      </c>
    </row>
    <row r="297" spans="1:12" x14ac:dyDescent="0.3">
      <c r="A297" s="339">
        <v>31</v>
      </c>
      <c r="B297" s="340"/>
      <c r="C297" s="324"/>
      <c r="D297" s="324" t="s">
        <v>7</v>
      </c>
      <c r="E297" s="325">
        <f>SUM(E298+E300)</f>
        <v>0</v>
      </c>
      <c r="F297" s="325">
        <f t="shared" ref="F297:H297" si="123">SUM(F298+F300)</f>
        <v>0</v>
      </c>
      <c r="G297" s="325">
        <f t="shared" si="123"/>
        <v>0</v>
      </c>
      <c r="H297" s="472">
        <f t="shared" si="123"/>
        <v>0</v>
      </c>
      <c r="I297" s="326" t="e">
        <f t="shared" si="114"/>
        <v>#DIV/0!</v>
      </c>
      <c r="J297" s="326" t="e">
        <f t="shared" si="115"/>
        <v>#DIV/0!</v>
      </c>
    </row>
    <row r="298" spans="1:12" x14ac:dyDescent="0.3">
      <c r="A298" s="327">
        <v>311</v>
      </c>
      <c r="B298" s="328"/>
      <c r="C298" s="329"/>
      <c r="D298" s="329" t="s">
        <v>177</v>
      </c>
      <c r="E298" s="56">
        <f>SUM(E299)</f>
        <v>0</v>
      </c>
      <c r="F298" s="56">
        <f t="shared" ref="F298:H298" si="124">SUM(F299)</f>
        <v>0</v>
      </c>
      <c r="G298" s="56">
        <f t="shared" si="124"/>
        <v>0</v>
      </c>
      <c r="H298" s="278">
        <f t="shared" si="124"/>
        <v>0</v>
      </c>
      <c r="I298" s="330" t="e">
        <f t="shared" si="114"/>
        <v>#DIV/0!</v>
      </c>
      <c r="J298" s="330" t="e">
        <f t="shared" si="115"/>
        <v>#DIV/0!</v>
      </c>
    </row>
    <row r="299" spans="1:12" x14ac:dyDescent="0.3">
      <c r="A299" s="295">
        <v>3111</v>
      </c>
      <c r="B299" s="296"/>
      <c r="C299" s="297"/>
      <c r="D299" s="297" t="s">
        <v>96</v>
      </c>
      <c r="E299" s="123"/>
      <c r="F299" s="123"/>
      <c r="G299" s="123"/>
      <c r="H299" s="279"/>
      <c r="I299" s="305" t="e">
        <f t="shared" si="114"/>
        <v>#DIV/0!</v>
      </c>
      <c r="J299" s="305" t="e">
        <f t="shared" si="115"/>
        <v>#DIV/0!</v>
      </c>
    </row>
    <row r="300" spans="1:12" x14ac:dyDescent="0.3">
      <c r="A300" s="327">
        <v>312</v>
      </c>
      <c r="B300" s="328"/>
      <c r="C300" s="329"/>
      <c r="D300" s="329" t="s">
        <v>98</v>
      </c>
      <c r="E300" s="56">
        <f>SUM(E301)</f>
        <v>0</v>
      </c>
      <c r="F300" s="56">
        <f t="shared" ref="F300:H300" si="125">SUM(F301)</f>
        <v>0</v>
      </c>
      <c r="G300" s="56">
        <f t="shared" si="125"/>
        <v>0</v>
      </c>
      <c r="H300" s="278">
        <f t="shared" si="125"/>
        <v>0</v>
      </c>
      <c r="I300" s="460" t="e">
        <f t="shared" si="114"/>
        <v>#DIV/0!</v>
      </c>
      <c r="J300" s="460" t="e">
        <f t="shared" si="115"/>
        <v>#DIV/0!</v>
      </c>
    </row>
    <row r="301" spans="1:12" x14ac:dyDescent="0.3">
      <c r="A301" s="295">
        <v>3121</v>
      </c>
      <c r="B301" s="296"/>
      <c r="C301" s="297"/>
      <c r="D301" s="297" t="s">
        <v>98</v>
      </c>
      <c r="E301" s="123"/>
      <c r="F301" s="123"/>
      <c r="G301" s="123"/>
      <c r="H301" s="279"/>
      <c r="I301" s="305" t="e">
        <f t="shared" si="114"/>
        <v>#DIV/0!</v>
      </c>
      <c r="J301" s="305" t="e">
        <f t="shared" si="115"/>
        <v>#DIV/0!</v>
      </c>
    </row>
    <row r="302" spans="1:12" ht="26.4" x14ac:dyDescent="0.3">
      <c r="A302" s="558" t="s">
        <v>225</v>
      </c>
      <c r="B302" s="559"/>
      <c r="C302" s="560"/>
      <c r="D302" s="415" t="s">
        <v>226</v>
      </c>
      <c r="E302" s="319">
        <f t="shared" ref="E302:H305" si="126">SUM(E303)</f>
        <v>0</v>
      </c>
      <c r="F302" s="319">
        <f t="shared" si="126"/>
        <v>0</v>
      </c>
      <c r="G302" s="319">
        <f t="shared" si="126"/>
        <v>0</v>
      </c>
      <c r="H302" s="470">
        <f t="shared" si="126"/>
        <v>0</v>
      </c>
      <c r="I302" s="320" t="e">
        <f t="shared" si="114"/>
        <v>#DIV/0!</v>
      </c>
      <c r="J302" s="320" t="e">
        <f t="shared" si="115"/>
        <v>#DIV/0!</v>
      </c>
    </row>
    <row r="303" spans="1:12" x14ac:dyDescent="0.3">
      <c r="A303" s="567">
        <v>3</v>
      </c>
      <c r="B303" s="568"/>
      <c r="C303" s="569"/>
      <c r="D303" s="416" t="s">
        <v>6</v>
      </c>
      <c r="E303" s="322">
        <f t="shared" si="126"/>
        <v>0</v>
      </c>
      <c r="F303" s="322">
        <f t="shared" si="126"/>
        <v>0</v>
      </c>
      <c r="G303" s="322">
        <f t="shared" si="126"/>
        <v>0</v>
      </c>
      <c r="H303" s="471">
        <f t="shared" si="126"/>
        <v>0</v>
      </c>
      <c r="I303" s="323" t="e">
        <f t="shared" si="114"/>
        <v>#DIV/0!</v>
      </c>
      <c r="J303" s="323" t="e">
        <f t="shared" si="115"/>
        <v>#DIV/0!</v>
      </c>
    </row>
    <row r="304" spans="1:12" x14ac:dyDescent="0.3">
      <c r="A304" s="570">
        <v>32</v>
      </c>
      <c r="B304" s="571"/>
      <c r="C304" s="572"/>
      <c r="D304" s="417" t="s">
        <v>13</v>
      </c>
      <c r="E304" s="325">
        <f>SUM(E305)</f>
        <v>0</v>
      </c>
      <c r="F304" s="325">
        <f t="shared" si="126"/>
        <v>0</v>
      </c>
      <c r="G304" s="325">
        <f t="shared" si="126"/>
        <v>0</v>
      </c>
      <c r="H304" s="472">
        <f t="shared" si="126"/>
        <v>0</v>
      </c>
      <c r="I304" s="326" t="e">
        <f t="shared" si="114"/>
        <v>#DIV/0!</v>
      </c>
      <c r="J304" s="326" t="e">
        <f t="shared" si="115"/>
        <v>#DIV/0!</v>
      </c>
    </row>
    <row r="305" spans="1:12" x14ac:dyDescent="0.3">
      <c r="A305" s="418">
        <v>323</v>
      </c>
      <c r="B305" s="419"/>
      <c r="C305" s="420"/>
      <c r="D305" s="443" t="s">
        <v>113</v>
      </c>
      <c r="E305" s="56">
        <f>SUM(E306)</f>
        <v>0</v>
      </c>
      <c r="F305" s="56">
        <f t="shared" si="126"/>
        <v>0</v>
      </c>
      <c r="G305" s="56">
        <f t="shared" si="126"/>
        <v>0</v>
      </c>
      <c r="H305" s="278">
        <f t="shared" si="126"/>
        <v>0</v>
      </c>
      <c r="I305" s="330" t="e">
        <f t="shared" si="114"/>
        <v>#DIV/0!</v>
      </c>
      <c r="J305" s="330" t="e">
        <f t="shared" si="115"/>
        <v>#DIV/0!</v>
      </c>
    </row>
    <row r="306" spans="1:12" x14ac:dyDescent="0.3">
      <c r="A306" s="444">
        <v>3239</v>
      </c>
      <c r="B306" s="445"/>
      <c r="C306" s="446"/>
      <c r="D306" s="447" t="s">
        <v>122</v>
      </c>
      <c r="E306" s="123"/>
      <c r="F306" s="123"/>
      <c r="G306" s="442"/>
      <c r="H306" s="279"/>
      <c r="I306" s="305" t="e">
        <f t="shared" si="114"/>
        <v>#DIV/0!</v>
      </c>
      <c r="J306" s="305" t="e">
        <f t="shared" si="115"/>
        <v>#DIV/0!</v>
      </c>
    </row>
    <row r="307" spans="1:12" x14ac:dyDescent="0.3">
      <c r="A307" s="558" t="s">
        <v>246</v>
      </c>
      <c r="B307" s="559"/>
      <c r="C307" s="560"/>
      <c r="D307" s="415" t="s">
        <v>247</v>
      </c>
      <c r="E307" s="461">
        <f>SUM(E308)</f>
        <v>0</v>
      </c>
      <c r="F307" s="461">
        <f t="shared" ref="F307:H307" si="127">SUM(F308)</f>
        <v>0</v>
      </c>
      <c r="G307" s="461">
        <f t="shared" si="127"/>
        <v>0</v>
      </c>
      <c r="H307" s="479">
        <f t="shared" si="127"/>
        <v>0</v>
      </c>
      <c r="I307" s="320" t="e">
        <f t="shared" si="114"/>
        <v>#DIV/0!</v>
      </c>
      <c r="J307" s="320" t="e">
        <f t="shared" si="115"/>
        <v>#DIV/0!</v>
      </c>
    </row>
    <row r="308" spans="1:12" x14ac:dyDescent="0.3">
      <c r="A308" s="335">
        <v>3</v>
      </c>
      <c r="B308" s="336"/>
      <c r="C308" s="337"/>
      <c r="D308" s="337" t="s">
        <v>6</v>
      </c>
      <c r="E308" s="322">
        <f>SUM(E309+E316)</f>
        <v>0</v>
      </c>
      <c r="F308" s="322">
        <f t="shared" ref="F308:H308" si="128">SUM(F309+F316)</f>
        <v>0</v>
      </c>
      <c r="G308" s="322">
        <f t="shared" si="128"/>
        <v>0</v>
      </c>
      <c r="H308" s="471">
        <f t="shared" si="128"/>
        <v>0</v>
      </c>
      <c r="I308" s="323" t="e">
        <f t="shared" si="114"/>
        <v>#DIV/0!</v>
      </c>
      <c r="J308" s="323" t="e">
        <f t="shared" si="115"/>
        <v>#DIV/0!</v>
      </c>
    </row>
    <row r="309" spans="1:12" x14ac:dyDescent="0.3">
      <c r="A309" s="339">
        <v>31</v>
      </c>
      <c r="B309" s="340"/>
      <c r="C309" s="324"/>
      <c r="D309" s="324" t="s">
        <v>7</v>
      </c>
      <c r="E309" s="325">
        <f>SUM(E310+E312+E314)</f>
        <v>0</v>
      </c>
      <c r="F309" s="325">
        <f t="shared" ref="F309:H309" si="129">SUM(F310+F312+F314)</f>
        <v>0</v>
      </c>
      <c r="G309" s="325">
        <f t="shared" si="129"/>
        <v>0</v>
      </c>
      <c r="H309" s="472">
        <f t="shared" si="129"/>
        <v>0</v>
      </c>
      <c r="I309" s="326" t="e">
        <f t="shared" si="114"/>
        <v>#DIV/0!</v>
      </c>
      <c r="J309" s="326" t="e">
        <f t="shared" si="115"/>
        <v>#DIV/0!</v>
      </c>
      <c r="L309" s="101"/>
    </row>
    <row r="310" spans="1:12" x14ac:dyDescent="0.3">
      <c r="A310" s="327">
        <v>311</v>
      </c>
      <c r="B310" s="328"/>
      <c r="C310" s="329"/>
      <c r="D310" s="329" t="s">
        <v>177</v>
      </c>
      <c r="E310" s="56">
        <f>SUM(E311)</f>
        <v>0</v>
      </c>
      <c r="F310" s="56">
        <f t="shared" ref="F310:H310" si="130">SUM(F311)</f>
        <v>0</v>
      </c>
      <c r="G310" s="56">
        <f t="shared" si="130"/>
        <v>0</v>
      </c>
      <c r="H310" s="278">
        <f t="shared" si="130"/>
        <v>0</v>
      </c>
      <c r="I310" s="330" t="e">
        <f t="shared" si="114"/>
        <v>#DIV/0!</v>
      </c>
      <c r="J310" s="330" t="e">
        <f t="shared" si="115"/>
        <v>#DIV/0!</v>
      </c>
    </row>
    <row r="311" spans="1:12" x14ac:dyDescent="0.3">
      <c r="A311" s="295">
        <v>3111</v>
      </c>
      <c r="B311" s="296"/>
      <c r="C311" s="297"/>
      <c r="D311" s="297" t="s">
        <v>96</v>
      </c>
      <c r="E311" s="123"/>
      <c r="F311" s="123"/>
      <c r="G311" s="123"/>
      <c r="H311" s="279"/>
      <c r="I311" s="305" t="e">
        <f t="shared" si="114"/>
        <v>#DIV/0!</v>
      </c>
      <c r="J311" s="305" t="e">
        <f t="shared" si="115"/>
        <v>#DIV/0!</v>
      </c>
    </row>
    <row r="312" spans="1:12" x14ac:dyDescent="0.3">
      <c r="A312" s="327">
        <v>312</v>
      </c>
      <c r="B312" s="328"/>
      <c r="C312" s="329"/>
      <c r="D312" s="329" t="s">
        <v>98</v>
      </c>
      <c r="E312" s="56">
        <f>SUM(E313)</f>
        <v>0</v>
      </c>
      <c r="F312" s="56">
        <f t="shared" ref="F312:H312" si="131">SUM(F313)</f>
        <v>0</v>
      </c>
      <c r="G312" s="56">
        <f t="shared" si="131"/>
        <v>0</v>
      </c>
      <c r="H312" s="278">
        <f t="shared" si="131"/>
        <v>0</v>
      </c>
      <c r="I312" s="330" t="e">
        <f t="shared" si="114"/>
        <v>#DIV/0!</v>
      </c>
      <c r="J312" s="330" t="e">
        <f t="shared" si="115"/>
        <v>#DIV/0!</v>
      </c>
    </row>
    <row r="313" spans="1:12" x14ac:dyDescent="0.3">
      <c r="A313" s="295">
        <v>3121</v>
      </c>
      <c r="B313" s="296"/>
      <c r="C313" s="297"/>
      <c r="D313" s="297" t="s">
        <v>98</v>
      </c>
      <c r="E313" s="123"/>
      <c r="F313" s="123"/>
      <c r="G313" s="123"/>
      <c r="H313" s="279"/>
      <c r="I313" s="305" t="e">
        <f t="shared" si="114"/>
        <v>#DIV/0!</v>
      </c>
      <c r="J313" s="305" t="e">
        <f t="shared" si="115"/>
        <v>#DIV/0!</v>
      </c>
    </row>
    <row r="314" spans="1:12" x14ac:dyDescent="0.3">
      <c r="A314" s="327">
        <v>313</v>
      </c>
      <c r="B314" s="328"/>
      <c r="C314" s="329"/>
      <c r="D314" s="329" t="s">
        <v>99</v>
      </c>
      <c r="E314" s="56">
        <f>SUM(E315)</f>
        <v>0</v>
      </c>
      <c r="F314" s="56">
        <f t="shared" ref="F314:H314" si="132">SUM(F315)</f>
        <v>0</v>
      </c>
      <c r="G314" s="56">
        <f t="shared" si="132"/>
        <v>0</v>
      </c>
      <c r="H314" s="278">
        <f t="shared" si="132"/>
        <v>0</v>
      </c>
      <c r="I314" s="330" t="e">
        <f t="shared" si="114"/>
        <v>#DIV/0!</v>
      </c>
      <c r="J314" s="330" t="e">
        <f t="shared" si="115"/>
        <v>#DIV/0!</v>
      </c>
    </row>
    <row r="315" spans="1:12" ht="26.4" x14ac:dyDescent="0.3">
      <c r="A315" s="295">
        <v>3132</v>
      </c>
      <c r="B315" s="296"/>
      <c r="C315" s="297"/>
      <c r="D315" s="297" t="s">
        <v>178</v>
      </c>
      <c r="E315" s="123"/>
      <c r="F315" s="123"/>
      <c r="G315" s="123"/>
      <c r="H315" s="279"/>
      <c r="I315" s="305" t="e">
        <f t="shared" si="114"/>
        <v>#DIV/0!</v>
      </c>
      <c r="J315" s="305" t="e">
        <f t="shared" si="115"/>
        <v>#DIV/0!</v>
      </c>
    </row>
    <row r="316" spans="1:12" x14ac:dyDescent="0.3">
      <c r="A316" s="339">
        <v>32</v>
      </c>
      <c r="B316" s="340"/>
      <c r="C316" s="324"/>
      <c r="D316" s="324" t="s">
        <v>13</v>
      </c>
      <c r="E316" s="325">
        <f>SUM(E317+E320)</f>
        <v>0</v>
      </c>
      <c r="F316" s="325">
        <f t="shared" ref="F316:H316" si="133">SUM(F317+F320)</f>
        <v>0</v>
      </c>
      <c r="G316" s="325">
        <f t="shared" si="133"/>
        <v>0</v>
      </c>
      <c r="H316" s="472">
        <f t="shared" si="133"/>
        <v>0</v>
      </c>
      <c r="I316" s="326" t="e">
        <f t="shared" si="114"/>
        <v>#DIV/0!</v>
      </c>
      <c r="J316" s="326" t="e">
        <f t="shared" si="115"/>
        <v>#DIV/0!</v>
      </c>
    </row>
    <row r="317" spans="1:12" x14ac:dyDescent="0.3">
      <c r="A317" s="327">
        <v>321</v>
      </c>
      <c r="B317" s="328"/>
      <c r="C317" s="329"/>
      <c r="D317" s="329" t="s">
        <v>102</v>
      </c>
      <c r="E317" s="56">
        <f>SUM(E318+E319)</f>
        <v>0</v>
      </c>
      <c r="F317" s="56">
        <f t="shared" ref="F317:H317" si="134">SUM(F318+F319)</f>
        <v>0</v>
      </c>
      <c r="G317" s="56">
        <f t="shared" si="134"/>
        <v>0</v>
      </c>
      <c r="H317" s="278">
        <f t="shared" si="134"/>
        <v>0</v>
      </c>
      <c r="I317" s="330" t="e">
        <f t="shared" si="114"/>
        <v>#DIV/0!</v>
      </c>
      <c r="J317" s="330" t="e">
        <f t="shared" si="115"/>
        <v>#DIV/0!</v>
      </c>
    </row>
    <row r="318" spans="1:12" x14ac:dyDescent="0.3">
      <c r="A318" s="462">
        <v>3211</v>
      </c>
      <c r="B318" s="445"/>
      <c r="C318" s="446"/>
      <c r="D318" s="435" t="s">
        <v>103</v>
      </c>
      <c r="E318" s="123"/>
      <c r="F318" s="123"/>
      <c r="G318" s="442"/>
      <c r="H318" s="279"/>
      <c r="I318" s="305" t="e">
        <f t="shared" si="114"/>
        <v>#DIV/0!</v>
      </c>
      <c r="J318" s="305" t="e">
        <f t="shared" si="115"/>
        <v>#DIV/0!</v>
      </c>
    </row>
    <row r="319" spans="1:12" ht="26.4" x14ac:dyDescent="0.3">
      <c r="A319" s="295">
        <v>3212</v>
      </c>
      <c r="B319" s="296"/>
      <c r="C319" s="297"/>
      <c r="D319" s="297" t="s">
        <v>179</v>
      </c>
      <c r="E319" s="123"/>
      <c r="F319" s="123"/>
      <c r="G319" s="123"/>
      <c r="H319" s="279"/>
      <c r="I319" s="305" t="e">
        <f t="shared" si="114"/>
        <v>#DIV/0!</v>
      </c>
      <c r="J319" s="305" t="e">
        <f t="shared" si="115"/>
        <v>#DIV/0!</v>
      </c>
    </row>
    <row r="320" spans="1:12" x14ac:dyDescent="0.3">
      <c r="A320" s="448">
        <v>322</v>
      </c>
      <c r="B320" s="449"/>
      <c r="C320" s="455"/>
      <c r="D320" s="443" t="s">
        <v>106</v>
      </c>
      <c r="E320" s="56">
        <f>SUM(E321)</f>
        <v>0</v>
      </c>
      <c r="F320" s="56">
        <f t="shared" ref="F320:H320" si="135">SUM(F321)</f>
        <v>0</v>
      </c>
      <c r="G320" s="56">
        <f t="shared" si="135"/>
        <v>0</v>
      </c>
      <c r="H320" s="278">
        <f t="shared" si="135"/>
        <v>0</v>
      </c>
      <c r="I320" s="330" t="e">
        <f t="shared" si="114"/>
        <v>#DIV/0!</v>
      </c>
      <c r="J320" s="330" t="e">
        <f t="shared" si="115"/>
        <v>#DIV/0!</v>
      </c>
    </row>
    <row r="321" spans="1:12" ht="26.4" x14ac:dyDescent="0.3">
      <c r="A321" s="444">
        <v>3221</v>
      </c>
      <c r="B321" s="445"/>
      <c r="C321" s="446"/>
      <c r="D321" s="435" t="s">
        <v>190</v>
      </c>
      <c r="E321" s="123"/>
      <c r="F321" s="123"/>
      <c r="G321" s="442"/>
      <c r="H321" s="279"/>
      <c r="I321" s="305" t="e">
        <f t="shared" si="114"/>
        <v>#DIV/0!</v>
      </c>
      <c r="J321" s="305" t="e">
        <f t="shared" si="115"/>
        <v>#DIV/0!</v>
      </c>
    </row>
    <row r="322" spans="1:12" ht="14.4" customHeight="1" x14ac:dyDescent="0.3">
      <c r="A322" s="576" t="s">
        <v>248</v>
      </c>
      <c r="B322" s="577"/>
      <c r="C322" s="578"/>
      <c r="D322" s="396" t="s">
        <v>249</v>
      </c>
      <c r="E322" s="125">
        <f>SUM(E323+E328)</f>
        <v>0</v>
      </c>
      <c r="F322" s="125">
        <f t="shared" ref="F322:H322" si="136">SUM(F323+F328)</f>
        <v>0</v>
      </c>
      <c r="G322" s="125">
        <f t="shared" si="136"/>
        <v>0</v>
      </c>
      <c r="H322" s="287">
        <f t="shared" si="136"/>
        <v>0</v>
      </c>
      <c r="I322" s="317" t="e">
        <f t="shared" si="114"/>
        <v>#DIV/0!</v>
      </c>
      <c r="J322" s="317" t="e">
        <f t="shared" si="115"/>
        <v>#DIV/0!</v>
      </c>
      <c r="L322" s="101"/>
    </row>
    <row r="323" spans="1:12" ht="14.4" customHeight="1" x14ac:dyDescent="0.3">
      <c r="A323" s="558" t="s">
        <v>246</v>
      </c>
      <c r="B323" s="559"/>
      <c r="C323" s="560"/>
      <c r="D323" s="415" t="s">
        <v>247</v>
      </c>
      <c r="E323" s="461">
        <f>SUM(E324)</f>
        <v>0</v>
      </c>
      <c r="F323" s="461">
        <f t="shared" ref="F323:H326" si="137">SUM(F324)</f>
        <v>0</v>
      </c>
      <c r="G323" s="461">
        <f t="shared" si="137"/>
        <v>0</v>
      </c>
      <c r="H323" s="479">
        <f t="shared" si="137"/>
        <v>0</v>
      </c>
      <c r="I323" s="320" t="e">
        <f t="shared" si="114"/>
        <v>#DIV/0!</v>
      </c>
      <c r="J323" s="320" t="e">
        <f t="shared" si="115"/>
        <v>#DIV/0!</v>
      </c>
    </row>
    <row r="324" spans="1:12" x14ac:dyDescent="0.3">
      <c r="A324" s="567">
        <v>3</v>
      </c>
      <c r="B324" s="568"/>
      <c r="C324" s="569"/>
      <c r="D324" s="416" t="s">
        <v>6</v>
      </c>
      <c r="E324" s="463">
        <f>SUM(E325)</f>
        <v>0</v>
      </c>
      <c r="F324" s="463">
        <f t="shared" si="137"/>
        <v>0</v>
      </c>
      <c r="G324" s="463">
        <f t="shared" si="137"/>
        <v>0</v>
      </c>
      <c r="H324" s="480">
        <f t="shared" si="137"/>
        <v>0</v>
      </c>
      <c r="I324" s="323" t="e">
        <f t="shared" si="114"/>
        <v>#DIV/0!</v>
      </c>
      <c r="J324" s="323" t="e">
        <f t="shared" si="115"/>
        <v>#DIV/0!</v>
      </c>
    </row>
    <row r="325" spans="1:12" x14ac:dyDescent="0.3">
      <c r="A325" s="570">
        <v>32</v>
      </c>
      <c r="B325" s="571"/>
      <c r="C325" s="572"/>
      <c r="D325" s="417" t="s">
        <v>13</v>
      </c>
      <c r="E325" s="464">
        <f>SUM(E326)</f>
        <v>0</v>
      </c>
      <c r="F325" s="464">
        <f t="shared" si="137"/>
        <v>0</v>
      </c>
      <c r="G325" s="464">
        <f t="shared" si="137"/>
        <v>0</v>
      </c>
      <c r="H325" s="481">
        <f t="shared" si="137"/>
        <v>0</v>
      </c>
      <c r="I325" s="326" t="e">
        <f t="shared" si="114"/>
        <v>#DIV/0!</v>
      </c>
      <c r="J325" s="326" t="e">
        <f t="shared" si="115"/>
        <v>#DIV/0!</v>
      </c>
    </row>
    <row r="326" spans="1:12" s="95" customFormat="1" x14ac:dyDescent="0.3">
      <c r="A326" s="418">
        <v>322</v>
      </c>
      <c r="B326" s="419"/>
      <c r="C326" s="420"/>
      <c r="D326" s="450" t="s">
        <v>106</v>
      </c>
      <c r="E326" s="465">
        <f>SUM(E327)</f>
        <v>0</v>
      </c>
      <c r="F326" s="465">
        <f t="shared" si="137"/>
        <v>0</v>
      </c>
      <c r="G326" s="465">
        <f t="shared" si="137"/>
        <v>0</v>
      </c>
      <c r="H326" s="482">
        <f t="shared" si="137"/>
        <v>0</v>
      </c>
      <c r="I326" s="330" t="e">
        <f t="shared" si="114"/>
        <v>#DIV/0!</v>
      </c>
      <c r="J326" s="330" t="e">
        <f t="shared" si="115"/>
        <v>#DIV/0!</v>
      </c>
    </row>
    <row r="327" spans="1:12" s="101" customFormat="1" x14ac:dyDescent="0.3">
      <c r="A327" s="421">
        <v>3222</v>
      </c>
      <c r="B327" s="422"/>
      <c r="C327" s="423"/>
      <c r="D327" s="466" t="s">
        <v>108</v>
      </c>
      <c r="E327" s="442"/>
      <c r="F327" s="442"/>
      <c r="G327" s="442"/>
      <c r="H327" s="279"/>
      <c r="I327" s="305" t="e">
        <f t="shared" si="114"/>
        <v>#DIV/0!</v>
      </c>
      <c r="J327" s="305" t="e">
        <f t="shared" si="115"/>
        <v>#DIV/0!</v>
      </c>
    </row>
    <row r="328" spans="1:12" ht="14.4" customHeight="1" x14ac:dyDescent="0.3">
      <c r="A328" s="558" t="s">
        <v>180</v>
      </c>
      <c r="B328" s="559"/>
      <c r="C328" s="560"/>
      <c r="D328" s="415" t="s">
        <v>250</v>
      </c>
      <c r="E328" s="461">
        <f>SUM(E329)</f>
        <v>0</v>
      </c>
      <c r="F328" s="461">
        <f t="shared" ref="F328:H331" si="138">SUM(F329)</f>
        <v>0</v>
      </c>
      <c r="G328" s="461">
        <f t="shared" si="138"/>
        <v>0</v>
      </c>
      <c r="H328" s="479">
        <f t="shared" si="138"/>
        <v>0</v>
      </c>
      <c r="I328" s="320" t="e">
        <f t="shared" si="114"/>
        <v>#DIV/0!</v>
      </c>
      <c r="J328" s="320" t="e">
        <f t="shared" si="115"/>
        <v>#DIV/0!</v>
      </c>
    </row>
    <row r="329" spans="1:12" x14ac:dyDescent="0.3">
      <c r="A329" s="567">
        <v>3</v>
      </c>
      <c r="B329" s="568"/>
      <c r="C329" s="569"/>
      <c r="D329" s="416" t="s">
        <v>6</v>
      </c>
      <c r="E329" s="463">
        <f>SUM(E330)</f>
        <v>0</v>
      </c>
      <c r="F329" s="463">
        <f t="shared" si="138"/>
        <v>0</v>
      </c>
      <c r="G329" s="463">
        <f t="shared" si="138"/>
        <v>0</v>
      </c>
      <c r="H329" s="480">
        <f t="shared" si="138"/>
        <v>0</v>
      </c>
      <c r="I329" s="323" t="e">
        <f t="shared" si="114"/>
        <v>#DIV/0!</v>
      </c>
      <c r="J329" s="323" t="e">
        <f t="shared" si="115"/>
        <v>#DIV/0!</v>
      </c>
    </row>
    <row r="330" spans="1:12" x14ac:dyDescent="0.3">
      <c r="A330" s="570">
        <v>32</v>
      </c>
      <c r="B330" s="571"/>
      <c r="C330" s="572"/>
      <c r="D330" s="417" t="s">
        <v>13</v>
      </c>
      <c r="E330" s="464">
        <f>SUM(E331)</f>
        <v>0</v>
      </c>
      <c r="F330" s="464">
        <f t="shared" si="138"/>
        <v>0</v>
      </c>
      <c r="G330" s="464">
        <f t="shared" si="138"/>
        <v>0</v>
      </c>
      <c r="H330" s="481">
        <f t="shared" si="138"/>
        <v>0</v>
      </c>
      <c r="I330" s="326" t="e">
        <f t="shared" si="114"/>
        <v>#DIV/0!</v>
      </c>
      <c r="J330" s="326" t="e">
        <f t="shared" si="115"/>
        <v>#DIV/0!</v>
      </c>
    </row>
    <row r="331" spans="1:12" x14ac:dyDescent="0.3">
      <c r="A331" s="418">
        <v>322</v>
      </c>
      <c r="B331" s="419"/>
      <c r="C331" s="420"/>
      <c r="D331" s="450" t="s">
        <v>106</v>
      </c>
      <c r="E331" s="465">
        <f>SUM(E332)</f>
        <v>0</v>
      </c>
      <c r="F331" s="465">
        <f t="shared" si="138"/>
        <v>0</v>
      </c>
      <c r="G331" s="465">
        <f t="shared" si="138"/>
        <v>0</v>
      </c>
      <c r="H331" s="482">
        <f t="shared" si="138"/>
        <v>0</v>
      </c>
      <c r="I331" s="330" t="e">
        <f t="shared" si="114"/>
        <v>#DIV/0!</v>
      </c>
      <c r="J331" s="330" t="e">
        <f t="shared" si="115"/>
        <v>#DIV/0!</v>
      </c>
    </row>
    <row r="332" spans="1:12" x14ac:dyDescent="0.3">
      <c r="A332" s="421">
        <v>3222</v>
      </c>
      <c r="B332" s="422"/>
      <c r="C332" s="423"/>
      <c r="D332" s="466" t="s">
        <v>108</v>
      </c>
      <c r="E332" s="442"/>
      <c r="F332" s="442"/>
      <c r="G332" s="442"/>
      <c r="H332" s="279"/>
      <c r="I332" s="305" t="e">
        <f t="shared" si="114"/>
        <v>#DIV/0!</v>
      </c>
      <c r="J332" s="305" t="e">
        <f t="shared" si="115"/>
        <v>#DIV/0!</v>
      </c>
    </row>
    <row r="337" spans="12:12" x14ac:dyDescent="0.3">
      <c r="L337" s="95"/>
    </row>
  </sheetData>
  <mergeCells count="93">
    <mergeCell ref="A325:C325"/>
    <mergeCell ref="A328:C328"/>
    <mergeCell ref="A329:C329"/>
    <mergeCell ref="A330:C330"/>
    <mergeCell ref="A304:C304"/>
    <mergeCell ref="A307:C307"/>
    <mergeCell ref="A322:C322"/>
    <mergeCell ref="A323:C323"/>
    <mergeCell ref="A324:C324"/>
    <mergeCell ref="A291:C291"/>
    <mergeCell ref="A294:C294"/>
    <mergeCell ref="A295:C295"/>
    <mergeCell ref="A302:C302"/>
    <mergeCell ref="A303:C303"/>
    <mergeCell ref="A283:C283"/>
    <mergeCell ref="A284:C284"/>
    <mergeCell ref="A285:C285"/>
    <mergeCell ref="A288:C288"/>
    <mergeCell ref="A290:C290"/>
    <mergeCell ref="A267:C267"/>
    <mergeCell ref="A269:C269"/>
    <mergeCell ref="A279:C279"/>
    <mergeCell ref="A280:C280"/>
    <mergeCell ref="A282:C282"/>
    <mergeCell ref="A251:C251"/>
    <mergeCell ref="A252:C252"/>
    <mergeCell ref="A255:C255"/>
    <mergeCell ref="A256:C256"/>
    <mergeCell ref="A266:C266"/>
    <mergeCell ref="A220:C220"/>
    <mergeCell ref="A226:C226"/>
    <mergeCell ref="A237:C237"/>
    <mergeCell ref="A238:C238"/>
    <mergeCell ref="A241:C241"/>
    <mergeCell ref="A209:C209"/>
    <mergeCell ref="A215:C215"/>
    <mergeCell ref="A217:C217"/>
    <mergeCell ref="A218:C218"/>
    <mergeCell ref="A219:C219"/>
    <mergeCell ref="A200:C200"/>
    <mergeCell ref="A203:C203"/>
    <mergeCell ref="A204:C204"/>
    <mergeCell ref="A207:C207"/>
    <mergeCell ref="A208:C208"/>
    <mergeCell ref="A189:C189"/>
    <mergeCell ref="A190:C190"/>
    <mergeCell ref="A197:C197"/>
    <mergeCell ref="A198:C198"/>
    <mergeCell ref="A199:C199"/>
    <mergeCell ref="A177:C177"/>
    <mergeCell ref="A180:C180"/>
    <mergeCell ref="A181:C181"/>
    <mergeCell ref="A182:C182"/>
    <mergeCell ref="A183:C183"/>
    <mergeCell ref="A170:C170"/>
    <mergeCell ref="A171:C171"/>
    <mergeCell ref="A173:C173"/>
    <mergeCell ref="A174:C174"/>
    <mergeCell ref="A175:C175"/>
    <mergeCell ref="A163:C163"/>
    <mergeCell ref="A166:C166"/>
    <mergeCell ref="A167:C167"/>
    <mergeCell ref="A168:C168"/>
    <mergeCell ref="A169:C169"/>
    <mergeCell ref="A145:C145"/>
    <mergeCell ref="A155:C155"/>
    <mergeCell ref="A156:C156"/>
    <mergeCell ref="A161:C161"/>
    <mergeCell ref="A162:C162"/>
    <mergeCell ref="A110:C110"/>
    <mergeCell ref="A120:C120"/>
    <mergeCell ref="A137:C137"/>
    <mergeCell ref="A138:C138"/>
    <mergeCell ref="A143:C143"/>
    <mergeCell ref="A73:C73"/>
    <mergeCell ref="A74:C74"/>
    <mergeCell ref="A75:C75"/>
    <mergeCell ref="A108:C108"/>
    <mergeCell ref="A109:C109"/>
    <mergeCell ref="A12:C12"/>
    <mergeCell ref="A13:C13"/>
    <mergeCell ref="A21:C21"/>
    <mergeCell ref="A14:C14"/>
    <mergeCell ref="A40:C40"/>
    <mergeCell ref="A36:C36"/>
    <mergeCell ref="A37:C37"/>
    <mergeCell ref="A38:C38"/>
    <mergeCell ref="A39:C39"/>
    <mergeCell ref="A10:C10"/>
    <mergeCell ref="A11:C11"/>
    <mergeCell ref="A7:C7"/>
    <mergeCell ref="A1:K1"/>
    <mergeCell ref="A5:I5"/>
  </mergeCells>
  <pageMargins left="0.7" right="0.7" top="0.75" bottom="0.75" header="0.3" footer="0.3"/>
  <pageSetup paperSize="9" scale="71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8</vt:i4>
      </vt:variant>
    </vt:vector>
  </HeadingPairs>
  <TitlesOfParts>
    <vt:vector size="8" baseType="lpstr">
      <vt:lpstr>SAŽETAK</vt:lpstr>
      <vt:lpstr> Račun prihoda i rashoda</vt:lpstr>
      <vt:lpstr>Prihodi i rashodi po izvorima</vt:lpstr>
      <vt:lpstr>Rashodi prema funkcijskoj kl</vt:lpstr>
      <vt:lpstr>Račun financiranja</vt:lpstr>
      <vt:lpstr>Račun financiranja po izvorima</vt:lpstr>
      <vt:lpstr>POSEBNI DIO</vt:lpstr>
      <vt:lpstr>List2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Korisnik</cp:lastModifiedBy>
  <cp:lastPrinted>2024-07-17T10:41:00Z</cp:lastPrinted>
  <dcterms:created xsi:type="dcterms:W3CDTF">2022-08-12T12:51:27Z</dcterms:created>
  <dcterms:modified xsi:type="dcterms:W3CDTF">2024-07-17T10:41:15Z</dcterms:modified>
</cp:coreProperties>
</file>